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kchaorg.sharepoint.com/sites/WX-Weatherization-PR-SiView/Shared Documents/PR - Si View/05. Contract Procurement/5.05 Form of Proposal/"/>
    </mc:Choice>
  </mc:AlternateContent>
  <xr:revisionPtr revIDLastSave="803" documentId="8_{7D0E4867-B0A2-45F6-A9A3-4417AA8BE3BF}" xr6:coauthVersionLast="47" xr6:coauthVersionMax="47" xr10:uidLastSave="{C1C675E9-9C97-FD41-B67F-517FB4A82A82}"/>
  <bookViews>
    <workbookView xWindow="0" yWindow="600" windowWidth="25600" windowHeight="15000" firstSheet="1" activeTab="1" xr2:uid="{00000000-000D-0000-FFFF-FFFF00000000}"/>
  </bookViews>
  <sheets>
    <sheet name="Instructions" sheetId="6" r:id="rId1"/>
    <sheet name="Base Bid" sheetId="5" r:id="rId2"/>
    <sheet name="Equipment &amp; Signature" sheetId="7" r:id="rId3"/>
    <sheet name="Installation Schedule" sheetId="11" r:id="rId4"/>
    <sheet name="Service Information &amp; Schedule" sheetId="13" r:id="rId5"/>
    <sheet name="Change Order #" sheetId="9" state="hidden" r:id="rId6"/>
  </sheets>
  <definedNames>
    <definedName name="A_Materials">'Base Bid'!$I$28</definedName>
    <definedName name="A_PBLOP">'Base Bid'!$I$29</definedName>
    <definedName name="A_qty">'Base Bid'!$G$30</definedName>
    <definedName name="A_UNIT_TOTAL">'Base Bid'!$I$30</definedName>
    <definedName name="AcostwithTAX">'Base Bid'!$I$100</definedName>
    <definedName name="Address" localSheetId="3">'Installation Schedule'!$A$3</definedName>
    <definedName name="Address" localSheetId="4">'Service Information &amp; Schedule'!$A$3</definedName>
    <definedName name="Address">'Base Bid'!$A$4</definedName>
    <definedName name="AREATAX">'Base Bid'!$J$84</definedName>
    <definedName name="B_Materials">'Base Bid'!$I$31</definedName>
    <definedName name="B_PBLOP">'Base Bid'!$I$32</definedName>
    <definedName name="B_qty">'Base Bid'!$G$33</definedName>
    <definedName name="B_UNIT_TOTAL">'Base Bid'!$I$33</definedName>
    <definedName name="BcostwithTAX">'Base Bid'!$I$101</definedName>
    <definedName name="BLDG1_COMMONAREA_QTY">'Base Bid'!$F$22</definedName>
    <definedName name="BLDG1_LIVINGUNIT_COUNT">'Base Bid'!$D$22</definedName>
    <definedName name="BondCost" localSheetId="1">'Base Bid'!#REF!</definedName>
    <definedName name="BondCost" localSheetId="2">'Equipment &amp; Signature'!#REF!</definedName>
    <definedName name="BondCost" localSheetId="3">'Installation Schedule'!#REF!</definedName>
    <definedName name="BondCost" localSheetId="4">'Service Information &amp; Schedule'!#REF!</definedName>
    <definedName name="BondCost">#REF!</definedName>
    <definedName name="C_Materials">'Base Bid'!$I$34</definedName>
    <definedName name="C_PBLOP">'Base Bid'!$I$35</definedName>
    <definedName name="C_qty">'Base Bid'!$G$36</definedName>
    <definedName name="C_UNIT_TOTAL">'Base Bid'!$I$36</definedName>
    <definedName name="CcostwithTAX">'Base Bid'!$I$102</definedName>
    <definedName name="contractnumber">'Base Bid'!$C$96</definedName>
    <definedName name="D_Materials">'Base Bid'!$I$37</definedName>
    <definedName name="D_PBLOP">'Base Bid'!$I$38</definedName>
    <definedName name="D_QTY">'Base Bid'!$G$39</definedName>
    <definedName name="D_UNIT_TOTAL">'Base Bid'!$I$39</definedName>
    <definedName name="DcostwithTAX">'Base Bid'!$I$103</definedName>
    <definedName name="Dropdown3" localSheetId="1">'Base Bid'!#REF!</definedName>
    <definedName name="Dropdown3" localSheetId="2">'Equipment &amp; Signature'!#REF!</definedName>
    <definedName name="Dropdown3" localSheetId="3">'Installation Schedule'!#REF!</definedName>
    <definedName name="Dropdown3" localSheetId="4">'Service Information &amp; Schedule'!#REF!</definedName>
    <definedName name="E_Materials">'Base Bid'!$I$42</definedName>
    <definedName name="E_PBLOP">'Base Bid'!$I$43</definedName>
    <definedName name="E_QTY">'Base Bid'!$G$44</definedName>
    <definedName name="E_UNIT_TOTAL">'Base Bid'!$I$44</definedName>
    <definedName name="EcostwithTAX">'Base Bid'!$I$104</definedName>
    <definedName name="F_MATERIALS">'Base Bid'!$I$45</definedName>
    <definedName name="F_PBLOP">'Base Bid'!$I$46</definedName>
    <definedName name="F_QTY">'Base Bid'!$G$47</definedName>
    <definedName name="F_UNIT_TOTAL">'Base Bid'!$I$47</definedName>
    <definedName name="FcostwithTAX">'Base Bid'!$I$105</definedName>
    <definedName name="G_MATERIALS">'Base Bid'!$I$48</definedName>
    <definedName name="G_PBLOP">'Base Bid'!$I$49</definedName>
    <definedName name="G_QTY">'Base Bid'!$G$50</definedName>
    <definedName name="G_UNIT_TOTAL">'Base Bid'!$I$50</definedName>
    <definedName name="GcostwithTAX">'Base Bid'!$I$106</definedName>
    <definedName name="H_MATERIALS">'Base Bid'!$I$51</definedName>
    <definedName name="H_PBLOP">'Base Bid'!$I$52</definedName>
    <definedName name="H_QTY">'Base Bid'!$G$53</definedName>
    <definedName name="H_UNIT_TOTAL">'Base Bid'!$I$53</definedName>
    <definedName name="HcostwithTAX">'Base Bid'!$I$107</definedName>
    <definedName name="I_MATERIALS">'Base Bid'!$I$54</definedName>
    <definedName name="I_PBLOP">'Base Bid'!$I$55</definedName>
    <definedName name="I_QTY">'Base Bid'!$G$56</definedName>
    <definedName name="I_UNIT_TOTAL">'Base Bid'!$I$56</definedName>
    <definedName name="IcostwithTAX">'Base Bid'!$I$108</definedName>
    <definedName name="J_MATERIALS">'Base Bid'!$I$57</definedName>
    <definedName name="J_PBLOP">'Base Bid'!$I$59</definedName>
    <definedName name="J_QTY">'Base Bid'!$G$59</definedName>
    <definedName name="J_UNIT_TOTAL">'Base Bid'!$I$60</definedName>
    <definedName name="JcostwithTAX">'Base Bid'!$I$109</definedName>
    <definedName name="JPBLOP">'Base Bid'!$I$58</definedName>
    <definedName name="K_MATERIALS">'Base Bid'!$I$60</definedName>
    <definedName name="K_PBLOP">'Base Bid'!$I$61</definedName>
    <definedName name="K_QTY">'Base Bid'!$G$62</definedName>
    <definedName name="K_UNIT_TOTAL">'Base Bid'!$I$62</definedName>
    <definedName name="KcostwithTAX">'Base Bid'!$I$110</definedName>
    <definedName name="L_MATERIALS">'Base Bid'!$I$63</definedName>
    <definedName name="L_PBLOP">'Base Bid'!$I$64</definedName>
    <definedName name="L_PBLOP\">'Base Bid'!$I$64</definedName>
    <definedName name="L_QTY">'Base Bid'!$G$65</definedName>
    <definedName name="L_UNIT_TOTAL">'Base Bid'!$I$65</definedName>
    <definedName name="LaborOverheadandProfit" localSheetId="1">'Base Bid'!#REF!</definedName>
    <definedName name="LaborOverheadandProfit" localSheetId="2">'Equipment &amp; Signature'!#REF!</definedName>
    <definedName name="LaborOverheadandProfit" localSheetId="3">'Installation Schedule'!#REF!</definedName>
    <definedName name="LaborOverheadandProfit" localSheetId="4">'Service Information &amp; Schedule'!#REF!</definedName>
    <definedName name="LaborOverheadandProfit">#REF!</definedName>
    <definedName name="LcostwithTAX">'Base Bid'!$I$111</definedName>
    <definedName name="M_MATERIALS">'Base Bid'!$I$66</definedName>
    <definedName name="M_PBLOP">'Base Bid'!$I$67</definedName>
    <definedName name="M_QTY">'Base Bid'!$G$68</definedName>
    <definedName name="M_UNIT_TOTAL">'Base Bid'!$I$68</definedName>
    <definedName name="MaterialCost" localSheetId="1">'Base Bid'!$I$86</definedName>
    <definedName name="MaterialCost" localSheetId="2">'Equipment &amp; Signature'!#REF!</definedName>
    <definedName name="MaterialCost" localSheetId="3">'Installation Schedule'!#REF!</definedName>
    <definedName name="MaterialCost" localSheetId="4">'Service Information &amp; Schedule'!#REF!</definedName>
    <definedName name="MaterialCost">#REF!</definedName>
    <definedName name="McostwithTAX">'Base Bid'!$I$112</definedName>
    <definedName name="N_MATERIALS">'Base Bid'!$I$69</definedName>
    <definedName name="N_PBLOP">'Base Bid'!$I$70</definedName>
    <definedName name="N_QTY">'Base Bid'!$G$71</definedName>
    <definedName name="N_UNIT_TOTAL">'Base Bid'!$I$71</definedName>
    <definedName name="NameofProject" localSheetId="3">'Installation Schedule'!$A$2</definedName>
    <definedName name="NameofProject" localSheetId="4">'Service Information &amp; Schedule'!$A$2</definedName>
    <definedName name="NameofProject">'Base Bid'!$A$3</definedName>
    <definedName name="NcostwithTAX">'Base Bid'!$I$113</definedName>
    <definedName name="O_MATERIALS">'Base Bid'!$I$72</definedName>
    <definedName name="O_PBLOP">'Base Bid'!$I$73</definedName>
    <definedName name="O_QTY">'Base Bid'!$G$74</definedName>
    <definedName name="O_UNIT_TOTAL">'Base Bid'!$I$74</definedName>
    <definedName name="OcostwithTAX">'Base Bid'!$I$114</definedName>
    <definedName name="P_MATERIALS">'Base Bid'!$I$75</definedName>
    <definedName name="P_PBLOP">'Base Bid'!$I$76</definedName>
    <definedName name="P_QTY">'Base Bid'!$G$77</definedName>
    <definedName name="P_UNIT_TOTAL">'Base Bid'!$I$77</definedName>
    <definedName name="PBLOP" localSheetId="2">'Equipment &amp; Signature'!#REF!</definedName>
    <definedName name="PBLOP" localSheetId="3">'Installation Schedule'!#REF!</definedName>
    <definedName name="PBLOP" localSheetId="4">'Service Information &amp; Schedule'!#REF!</definedName>
    <definedName name="PBLOP">'Base Bid'!$I$87</definedName>
    <definedName name="PcostwithTAX">'Base Bid'!$I$115</definedName>
    <definedName name="PermitCost" localSheetId="1">'Base Bid'!$I$87</definedName>
    <definedName name="PermitCost" localSheetId="2">'Equipment &amp; Signature'!#REF!</definedName>
    <definedName name="PermitCost" localSheetId="3">'Installation Schedule'!#REF!</definedName>
    <definedName name="PermitCost" localSheetId="4">'Service Information &amp; Schedule'!#REF!</definedName>
    <definedName name="PermitCost">#REF!</definedName>
    <definedName name="_xlnm.Print_Area" localSheetId="1">'Base Bid'!$A$1:$J$94</definedName>
    <definedName name="_xlnm.Print_Area" localSheetId="5">'Change Order #'!$A$1:$K$53</definedName>
    <definedName name="_xlnm.Print_Area" localSheetId="2">'Equipment &amp; Signature'!$A$1:$P$54</definedName>
    <definedName name="_xlnm.Print_Area" localSheetId="3">'Installation Schedule'!$A$1:$J$35</definedName>
    <definedName name="_xlnm.Print_Area" localSheetId="0">Instructions!$A$1:$I$57</definedName>
    <definedName name="_xlnm.Print_Area" localSheetId="4">'Service Information &amp; Schedule'!$A$1:$K$31</definedName>
    <definedName name="Q_MATERIALS">'Base Bid'!$I$78</definedName>
    <definedName name="Q_PBLOP">'Base Bid'!$I$79</definedName>
    <definedName name="Q_QTY">'Base Bid'!$G$80</definedName>
    <definedName name="Q_UNIT_TOTAL">'Base Bid'!$I$80</definedName>
    <definedName name="QcostwithTAX">'Base Bid'!$I$116</definedName>
    <definedName name="Tax">'Base Bid'!$I$89</definedName>
    <definedName name="TaxRate" localSheetId="1">'Base Bid'!$J$24</definedName>
    <definedName name="TaxRate" localSheetId="2">'Equipment &amp; Signature'!#REF!</definedName>
    <definedName name="TaxRate" localSheetId="3">'Installation Schedule'!$I$12</definedName>
    <definedName name="TaxRate" localSheetId="4">'Service Information &amp; Schedule'!$J$12</definedName>
    <definedName name="TaxRate">#REF!</definedName>
    <definedName name="TotalLOP">'Base Bid'!$I$87:$J$87</definedName>
    <definedName name="TotalPermitsandBond">'Base Bid'!$I$88:$J$88</definedName>
    <definedName name="TotalTax" localSheetId="1">'Base Bid'!#REF!</definedName>
    <definedName name="TotalTax" localSheetId="2">'Equipment &amp; Signature'!#REF!</definedName>
    <definedName name="TotalTax" localSheetId="3">'Installation Schedule'!#REF!</definedName>
    <definedName name="TotalTax" localSheetId="4">'Service Information &amp; Schedule'!#REF!</definedName>
    <definedName name="TotalTax">#REF!</definedName>
    <definedName name="TOTALUNITS" localSheetId="1">'Base Bid'!#REF!</definedName>
    <definedName name="TOTALUNITS" localSheetId="2">'Equipment &amp; Signature'!#REF!</definedName>
    <definedName name="TOTALUNITS" localSheetId="3">'Installation Schedule'!#REF!</definedName>
    <definedName name="TOTALUNITS" localSheetId="4">'Service Information &amp; Schedule'!#REF!</definedName>
    <definedName name="TOTAL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5" l="1"/>
  <c r="B126" i="5"/>
  <c r="I107" i="5"/>
  <c r="I106" i="5"/>
  <c r="I105" i="5"/>
  <c r="I104" i="5"/>
  <c r="I103" i="5"/>
  <c r="I102" i="5"/>
  <c r="I101" i="5"/>
  <c r="I108" i="5"/>
  <c r="I109" i="5"/>
  <c r="I110" i="5"/>
  <c r="I111" i="5"/>
  <c r="I112" i="5"/>
  <c r="I113" i="5"/>
  <c r="I114" i="5"/>
  <c r="I115" i="5"/>
  <c r="I116" i="5"/>
  <c r="I23" i="5"/>
  <c r="G53" i="5" s="1"/>
  <c r="H23" i="5"/>
  <c r="G50" i="5" s="1"/>
  <c r="G23" i="5"/>
  <c r="G47" i="5" s="1"/>
  <c r="I47" i="5" s="1"/>
  <c r="F23" i="5"/>
  <c r="G44" i="5" s="1"/>
  <c r="I44" i="5" s="1"/>
  <c r="E23" i="5"/>
  <c r="G39" i="5" s="1"/>
  <c r="D23" i="5"/>
  <c r="G36" i="5" s="1"/>
  <c r="I36" i="5" s="1"/>
  <c r="C23" i="5"/>
  <c r="G33" i="5" s="1"/>
  <c r="I33" i="5" s="1"/>
  <c r="B23" i="5"/>
  <c r="G30" i="5" s="1"/>
  <c r="A3" i="13"/>
  <c r="A2" i="13"/>
  <c r="A3" i="11"/>
  <c r="A2" i="11"/>
  <c r="J40" i="9"/>
  <c r="J32" i="9"/>
  <c r="J23" i="9"/>
  <c r="J22" i="9"/>
  <c r="J21" i="9"/>
  <c r="J20" i="9"/>
  <c r="J19" i="9"/>
  <c r="J18" i="9"/>
  <c r="J24" i="9" s="1"/>
  <c r="J34" i="9" s="1"/>
  <c r="J15" i="9"/>
  <c r="J14" i="9"/>
  <c r="J13" i="9"/>
  <c r="J12" i="9"/>
  <c r="J11" i="9"/>
  <c r="J10" i="9"/>
  <c r="J9" i="9"/>
  <c r="J8" i="9"/>
  <c r="J16" i="9" s="1"/>
  <c r="J38" i="9" s="1"/>
  <c r="I6" i="9"/>
  <c r="A3" i="7"/>
  <c r="A2" i="7"/>
  <c r="A116" i="5"/>
  <c r="A115" i="5"/>
  <c r="A114" i="5"/>
  <c r="A113" i="5"/>
  <c r="A112" i="5"/>
  <c r="A111" i="5"/>
  <c r="A110" i="5"/>
  <c r="A109" i="5"/>
  <c r="A108" i="5"/>
  <c r="A107" i="5"/>
  <c r="A106" i="5"/>
  <c r="A105" i="5"/>
  <c r="A104" i="5"/>
  <c r="A103" i="5"/>
  <c r="A102" i="5"/>
  <c r="A101" i="5"/>
  <c r="A100" i="5"/>
  <c r="I80" i="5"/>
  <c r="I77" i="5"/>
  <c r="I74" i="5"/>
  <c r="I71" i="5"/>
  <c r="I68" i="5"/>
  <c r="I65" i="5"/>
  <c r="I62" i="5"/>
  <c r="I59" i="5"/>
  <c r="I56" i="5"/>
  <c r="I53" i="5"/>
  <c r="I50" i="5"/>
  <c r="I30" i="5"/>
  <c r="J43" i="9" l="1"/>
  <c r="E122" i="5"/>
  <c r="E121" i="5"/>
  <c r="E120" i="5"/>
  <c r="E119" i="5"/>
  <c r="E118" i="5"/>
  <c r="I39" i="5"/>
  <c r="E126" i="5" l="1"/>
  <c r="I86" i="5"/>
  <c r="I87" i="5"/>
  <c r="I89" i="5" s="1"/>
  <c r="I9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Hurt</author>
  </authors>
  <commentList>
    <comment ref="A49" authorId="0" shapeId="0" xr:uid="{C373FC6F-D9AB-4E29-84C1-CCDF94C3D2F2}">
      <text>
        <r>
          <rPr>
            <sz val="11"/>
            <color theme="1"/>
            <rFont val="Aptos"/>
            <family val="2"/>
            <scheme val="minor"/>
          </rPr>
          <t>Hand Typed signature acceptable.</t>
        </r>
      </text>
    </comment>
  </commentList>
</comments>
</file>

<file path=xl/sharedStrings.xml><?xml version="1.0" encoding="utf-8"?>
<sst xmlns="http://schemas.openxmlformats.org/spreadsheetml/2006/main" count="310" uniqueCount="175">
  <si>
    <t xml:space="preserve">INSTRUCTIONS FOR ENTRY </t>
  </si>
  <si>
    <t>BASE BID WORKSHEET</t>
  </si>
  <si>
    <r>
      <t xml:space="preserve">Select the base bid workworksheet and </t>
    </r>
    <r>
      <rPr>
        <i/>
        <sz val="11"/>
        <color rgb="FFFF0000"/>
        <rFont val="Aptos"/>
        <family val="2"/>
        <scheme val="minor"/>
      </rPr>
      <t>enter into all cells that are highlighted in orange</t>
    </r>
    <r>
      <rPr>
        <i/>
        <sz val="11"/>
        <color theme="1"/>
        <rFont val="Aptos"/>
        <family val="2"/>
        <scheme val="minor"/>
      </rPr>
      <t>. The cells highlighted in grey will automatically total the work and tax rates provided. 
Ensure to enter the project tax rate on page 2.</t>
    </r>
  </si>
  <si>
    <t xml:space="preserve">ALTERNATE BID WORKSHEET </t>
  </si>
  <si>
    <t>If there is an alternate bid worksheet below, repeat the same steps as in the Base Bid with the different equipment specified. An example of an alternate bid would be through wall DHP's vs. Split System DHPs. Labor and Materials will be different; therefore, pricing for each scope needs to be provided.</t>
  </si>
  <si>
    <t xml:space="preserve">  EQUIPMENT AND SIGNATURE WORKSHEET</t>
  </si>
  <si>
    <t>This is where you will enter manufacturer and model information for each product specified. The equpiment for both the base bid an any alternates will be listed here. You are only entering information into the orange cells. If there is not enough room in the line you can decrease the font size. Typed names will be accepted as signature. You must also select if the equipment differs from what was provided in the Mechanical Specifications.</t>
  </si>
  <si>
    <t>INSTALLATION SCHEDULE</t>
  </si>
  <si>
    <t xml:space="preserve">The anticipated installation schedule can be based off of projected completion date as much as possible. This is not a scored category but rather assists in planning, spending and  contract dates. This must be completed. </t>
  </si>
  <si>
    <t>SERVICE INFORMATION &amp; SCHEDULE</t>
  </si>
  <si>
    <t xml:space="preserve">This is not a scored category but will provide informaiton to the owner for potential serivces offered by the installer that may be utilized directly from the owner. </t>
  </si>
  <si>
    <t>TURNING IN YOUR BID</t>
  </si>
  <si>
    <t xml:space="preserve">You will turn in this completed work book, with your equipment and signature page (hand typed signature will sufice). This has been presented as a tool to provide quality control checks for pricing on a project and per unit basis. The per building calculations will help inform invoices and what costs should be billed on a bldg by bldg level as stated in the contract. </t>
  </si>
  <si>
    <t xml:space="preserve">QUESTIONS </t>
  </si>
  <si>
    <r>
      <t xml:space="preserve">If there are any questions or complications with this workbook contact:
</t>
    </r>
    <r>
      <rPr>
        <b/>
        <i/>
        <sz val="11"/>
        <color theme="1"/>
        <rFont val="Aptos"/>
        <family val="2"/>
        <scheme val="minor"/>
      </rPr>
      <t>Heather Hurt at heathere@kcha.org or (206) 214-1363 or</t>
    </r>
    <r>
      <rPr>
        <i/>
        <sz val="11"/>
        <color theme="1"/>
        <rFont val="Aptos"/>
        <family val="2"/>
        <scheme val="minor"/>
      </rPr>
      <t xml:space="preserve">
</t>
    </r>
    <r>
      <rPr>
        <b/>
        <i/>
        <sz val="11"/>
        <color theme="1"/>
        <rFont val="Aptos"/>
        <family val="2"/>
        <scheme val="minor"/>
      </rPr>
      <t>JaNita Clairmont at JaNitaC@kcha.org or (206) 576-2132</t>
    </r>
  </si>
  <si>
    <t>Mechanical &amp; Electrical</t>
  </si>
  <si>
    <t>SI VIEW APARTMENTS</t>
  </si>
  <si>
    <t>404 HEALY AVENUE SOUTH, NORTH BEND, WA 98045</t>
  </si>
  <si>
    <t>The undersigned, having reviewed the specifications, site conditions, and all related documents, and having field-verified all measurements outlined in the Mechanical Work Specifications prepared by the King County Housing Authority, hereby proposes to furnish all necessary labor, materials, and equipment to complete the mechanical work at the specified property and address.
Each bidder must submit a base bid representing the firm’s contract price for the full scope of work as proposed. Additionally, bidders may provide alternate pricing for optional work that may be selected in conjunction with the base bid. Unit pricing is also required and will be used to determine any additional or deductive changes to the project scope.</t>
  </si>
  <si>
    <t xml:space="preserve">In Unit </t>
  </si>
  <si>
    <t>Common Area</t>
  </si>
  <si>
    <t>Fan</t>
  </si>
  <si>
    <t>Humidistat</t>
  </si>
  <si>
    <t>Programmable Thermostat</t>
  </si>
  <si>
    <t>Heat Pump</t>
  </si>
  <si>
    <t>Bldg A</t>
  </si>
  <si>
    <t>Bldg B</t>
  </si>
  <si>
    <t>Bldg C</t>
  </si>
  <si>
    <t>Bldg D</t>
  </si>
  <si>
    <t>Bldg E</t>
  </si>
  <si>
    <t>Total</t>
  </si>
  <si>
    <t>*Enter data in orange cells only</t>
  </si>
  <si>
    <t>UNIT PRICING Pre-Tax</t>
  </si>
  <si>
    <t>(A) In-Unit Fan Material Cost per Unit</t>
  </si>
  <si>
    <t>Labor, Overhead &amp; Profit per Unit</t>
  </si>
  <si>
    <t>Total required</t>
  </si>
  <si>
    <t>(B) In-Unit Humidistat Material Cost per Unit</t>
  </si>
  <si>
    <t>LO&amp;P per Unit</t>
  </si>
  <si>
    <t>(C) In-Unit Programmable Thermostat Material Cost per Unit</t>
  </si>
  <si>
    <t>(D) In-Unit Heat Pump Material Cost per Unit</t>
  </si>
  <si>
    <t>Alternates</t>
  </si>
  <si>
    <t>(E) Common Area Fan Material Cost per Unit*</t>
  </si>
  <si>
    <t>(F) Common Area Humidistat Material Cost per Unit*</t>
  </si>
  <si>
    <t>(G) Common Area Programmable Thermostat Material Cost per Unit*</t>
  </si>
  <si>
    <t>(H) Common Area Heat Pump Material Cost per Unit*</t>
  </si>
  <si>
    <t>(I) WORK ITEM</t>
  </si>
  <si>
    <t>(J) WORK ITEM</t>
  </si>
  <si>
    <t>(K) WORK ITEM</t>
  </si>
  <si>
    <t>(L) WORK ITEM</t>
  </si>
  <si>
    <t>(M) WORK ITEM</t>
  </si>
  <si>
    <t>(N) WORK ITEM</t>
  </si>
  <si>
    <t>(O) WORK ITEM</t>
  </si>
  <si>
    <t>(P) WORK ITEM</t>
  </si>
  <si>
    <t>(Q)</t>
  </si>
  <si>
    <t>PBLO&amp;P per Unit</t>
  </si>
  <si>
    <t xml:space="preserve">*Items with the asterix are alternate bid items </t>
  </si>
  <si>
    <t>BID SUMMARY</t>
  </si>
  <si>
    <t>Project Tax Rate</t>
  </si>
  <si>
    <t>Total Materials (Non Taxable)</t>
  </si>
  <si>
    <t>Total Labor, Overhead &amp; Profit</t>
  </si>
  <si>
    <t>Total Permits and Bond per Project</t>
  </si>
  <si>
    <t>Tax on all P,B,L,O&amp;P</t>
  </si>
  <si>
    <t xml:space="preserve">Total Contract Base Bid, including Tax </t>
  </si>
  <si>
    <t>KCHA Internal Use Only</t>
  </si>
  <si>
    <t xml:space="preserve">Contract Number: </t>
  </si>
  <si>
    <t>Access Bid Entry Guide</t>
  </si>
  <si>
    <t>Total Per Unit Cost with Tax</t>
  </si>
  <si>
    <t>Units per Bldg</t>
  </si>
  <si>
    <t>Cost per Bldg</t>
  </si>
  <si>
    <t>Bldg 7</t>
  </si>
  <si>
    <t>Bldg 8</t>
  </si>
  <si>
    <t>Bldg 9</t>
  </si>
  <si>
    <t xml:space="preserve">EQUIPMENT </t>
  </si>
  <si>
    <t>*Enter data in unlocked cells only</t>
  </si>
  <si>
    <t>Provide the manufacturer and model numbers for equipment below.</t>
  </si>
  <si>
    <t>(A) In-Unit Fan</t>
  </si>
  <si>
    <t>Is this above item different than the equipment specified in Exhibit D?</t>
  </si>
  <si>
    <t>Yes</t>
  </si>
  <si>
    <t>No</t>
  </si>
  <si>
    <t>(B) In-Unit Humidistat</t>
  </si>
  <si>
    <t>(C) In-Unit Programmable Thermostat</t>
  </si>
  <si>
    <t>(D) In-Unit Heat Pump</t>
  </si>
  <si>
    <t>(E) Common Area Fan</t>
  </si>
  <si>
    <t>(F) Common Area Humidistat</t>
  </si>
  <si>
    <t xml:space="preserve">(G) Common Area Programmable Thermostat </t>
  </si>
  <si>
    <t>(H) Common Area Heat Pump</t>
  </si>
  <si>
    <t>(I) EQUIPMENT</t>
  </si>
  <si>
    <t>(J) EQUIPMENT</t>
  </si>
  <si>
    <t>(K) EQUIPMENT</t>
  </si>
  <si>
    <t>(L) EQUIPMENT</t>
  </si>
  <si>
    <t>(M) EQUIPMENT</t>
  </si>
  <si>
    <t>ADDENDA:</t>
  </si>
  <si>
    <t xml:space="preserve">Acknowledge receipt of the general conditions, mechanical specifications and any addenda by inserting the number(s) above. </t>
  </si>
  <si>
    <t xml:space="preserve">The undersigned hereby agrees that this proposal shall be a valid and firm offer for a period of sixty (60) </t>
  </si>
  <si>
    <t xml:space="preserve">Submitted on the: </t>
  </si>
  <si>
    <t>Day</t>
  </si>
  <si>
    <t>Month</t>
  </si>
  <si>
    <t>Year</t>
  </si>
  <si>
    <t>Signature of Bidder</t>
  </si>
  <si>
    <t>Printed Name of Bidder</t>
  </si>
  <si>
    <t>Name of Firm</t>
  </si>
  <si>
    <t>Based on production needs, the anticipated completion date reflects the Weatherization Program’s target for project completion. Please provide your firm's estimated completion date, regardless of whether it aligns with our anticipated timeline</t>
  </si>
  <si>
    <t>KCHA Anticipated Completion Date</t>
  </si>
  <si>
    <t>Firm Projected Delivery Dates</t>
  </si>
  <si>
    <t xml:space="preserve">Inventory Delivery Date </t>
  </si>
  <si>
    <t xml:space="preserve">Inventory Verified </t>
  </si>
  <si>
    <t>Projected Start Date</t>
  </si>
  <si>
    <t>Fifty Percent completion Date</t>
  </si>
  <si>
    <t>Substantial Completion Date</t>
  </si>
  <si>
    <t>Final Inspection</t>
  </si>
  <si>
    <t>Completion Date</t>
  </si>
  <si>
    <t xml:space="preserve">Firms Notes regarding schedule: </t>
  </si>
  <si>
    <t>*enter notes here*</t>
  </si>
  <si>
    <t xml:space="preserve">In an effort to properly prepare the owner's for service of new systems please detail below the anticpated service schedule for all installed equipment. This information does not impact scoring. </t>
  </si>
  <si>
    <t>List all equipment requiring regular maintenance &amp; frequency</t>
  </si>
  <si>
    <t>Name of equipment</t>
  </si>
  <si>
    <t>Service Frequency</t>
  </si>
  <si>
    <t>Firm Service Available</t>
  </si>
  <si>
    <t>M&amp;E RFB CONTRACT CHANGE ORDER REQUEST</t>
  </si>
  <si>
    <t xml:space="preserve"> </t>
  </si>
  <si>
    <t>project / site name:</t>
  </si>
  <si>
    <t>WESTMINSTER MANOR</t>
  </si>
  <si>
    <t>Change Order #:</t>
  </si>
  <si>
    <t>contractor name:</t>
  </si>
  <si>
    <t xml:space="preserve">Contract number: </t>
  </si>
  <si>
    <t>=contractnumber</t>
  </si>
  <si>
    <t>scope of work:</t>
  </si>
  <si>
    <t>Date:</t>
  </si>
  <si>
    <t>1</t>
  </si>
  <si>
    <t xml:space="preserve">Unit Prices (Including tax on labor) </t>
  </si>
  <si>
    <t>Qty</t>
  </si>
  <si>
    <t>Per unit Cost</t>
  </si>
  <si>
    <t>x</t>
  </si>
  <si>
    <t>$</t>
  </si>
  <si>
    <t>NOTES:</t>
  </si>
  <si>
    <t>total unit price costs</t>
  </si>
  <si>
    <t>2</t>
  </si>
  <si>
    <t xml:space="preserve">labor (including tax ) </t>
  </si>
  <si>
    <t>hrs</t>
  </si>
  <si>
    <r>
      <t xml:space="preserve">rate </t>
    </r>
    <r>
      <rPr>
        <b/>
        <sz val="9"/>
        <color rgb="FF000000"/>
        <rFont val="Copperplate Gothic Light"/>
        <family val="2"/>
      </rPr>
      <t>$</t>
    </r>
  </si>
  <si>
    <t>*Do not use this if unit price applies to bid*</t>
  </si>
  <si>
    <t>TOTAL LABOR COSTS</t>
  </si>
  <si>
    <t>3</t>
  </si>
  <si>
    <t xml:space="preserve">material &amp; equipment (No Sales Tax) </t>
  </si>
  <si>
    <t>Material &amp; Equipment</t>
  </si>
  <si>
    <t>Permit(s)</t>
  </si>
  <si>
    <t>total material &amp; equipment costs</t>
  </si>
  <si>
    <t>4</t>
  </si>
  <si>
    <t>total hard construction costs combined from above</t>
  </si>
  <si>
    <t>( 2  + 3 )</t>
  </si>
  <si>
    <t>5</t>
  </si>
  <si>
    <t xml:space="preserve">indirect costs       </t>
  </si>
  <si>
    <t>Overhead &amp; Profit  (on 4 only)</t>
  </si>
  <si>
    <t>6</t>
  </si>
  <si>
    <t xml:space="preserve">total including sales tax on labor </t>
  </si>
  <si>
    <t>Total CO Amount</t>
  </si>
  <si>
    <t>( 1 through 5 )</t>
  </si>
  <si>
    <t>7</t>
  </si>
  <si>
    <r>
      <t xml:space="preserve">The </t>
    </r>
    <r>
      <rPr>
        <b/>
        <u/>
        <sz val="10"/>
        <rFont val="Copperplate Gothic Light"/>
        <family val="2"/>
      </rPr>
      <t>original</t>
    </r>
    <r>
      <rPr>
        <b/>
        <sz val="10"/>
        <rFont val="Copperplate Gothic Light"/>
        <family val="2"/>
      </rPr>
      <t xml:space="preserve"> contract totaled</t>
    </r>
  </si>
  <si>
    <t>8</t>
  </si>
  <si>
    <t>Previous change orders totaled</t>
  </si>
  <si>
    <t>9</t>
  </si>
  <si>
    <t>New Contract total (including sales tax on labor)</t>
  </si>
  <si>
    <t>combined total amounts</t>
  </si>
  <si>
    <t>( 6 + 7 + 8 )</t>
  </si>
  <si>
    <t>NOT VALID UNTIL SIGNED BY THE CONTRACTOR, HOUSING AUTHORITY, AND OWNER IF APPLICABLE</t>
  </si>
  <si>
    <t>Signature of the Contractor indicates his/her agreement herewith, including any adjustments in the contract sum or contract time.</t>
  </si>
  <si>
    <r>
      <rPr>
        <b/>
        <sz val="9"/>
        <color rgb="FF000000"/>
        <rFont val="Century Schoolbook"/>
        <family val="1"/>
      </rPr>
      <t>C</t>
    </r>
    <r>
      <rPr>
        <b/>
        <sz val="8"/>
        <color rgb="FF000000"/>
        <rFont val="Century Schoolbook"/>
        <family val="1"/>
      </rPr>
      <t>ONTRACTOR</t>
    </r>
  </si>
  <si>
    <r>
      <rPr>
        <b/>
        <sz val="9"/>
        <color rgb="FF000000"/>
        <rFont val="Century Schoolbook"/>
        <family val="1"/>
      </rPr>
      <t>K</t>
    </r>
    <r>
      <rPr>
        <b/>
        <sz val="8"/>
        <color rgb="FF000000"/>
        <rFont val="Century Schoolbook"/>
        <family val="1"/>
      </rPr>
      <t xml:space="preserve">ING </t>
    </r>
    <r>
      <rPr>
        <b/>
        <sz val="9"/>
        <color rgb="FF000000"/>
        <rFont val="Century Schoolbook"/>
        <family val="1"/>
      </rPr>
      <t>C</t>
    </r>
    <r>
      <rPr>
        <b/>
        <sz val="8"/>
        <color rgb="FF000000"/>
        <rFont val="Century Schoolbook"/>
        <family val="1"/>
      </rPr>
      <t xml:space="preserve">OUNTY </t>
    </r>
    <r>
      <rPr>
        <b/>
        <sz val="9"/>
        <color rgb="FF000000"/>
        <rFont val="Century Schoolbook"/>
        <family val="1"/>
      </rPr>
      <t>H</t>
    </r>
    <r>
      <rPr>
        <b/>
        <sz val="8"/>
        <color rgb="FF000000"/>
        <rFont val="Century Schoolbook"/>
        <family val="1"/>
      </rPr>
      <t xml:space="preserve">OUSING </t>
    </r>
    <r>
      <rPr>
        <b/>
        <sz val="9"/>
        <color rgb="FF000000"/>
        <rFont val="Century Schoolbook"/>
        <family val="1"/>
      </rPr>
      <t>A</t>
    </r>
    <r>
      <rPr>
        <b/>
        <sz val="8"/>
        <color rgb="FF000000"/>
        <rFont val="Century Schoolbook"/>
        <family val="1"/>
      </rPr>
      <t>UTHORITY</t>
    </r>
  </si>
  <si>
    <t xml:space="preserve">NAME: </t>
  </si>
  <si>
    <t>PM/CC:</t>
  </si>
  <si>
    <t xml:space="preserve">SIGNATURE: </t>
  </si>
  <si>
    <t>APM/VP:</t>
  </si>
  <si>
    <t xml:space="preserve">DATE: </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</si>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</sst>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
    <numFmt numFmtId="166" formatCode="0.00_)"/>
  </numFmts>
  <fonts count="83">
    <font>
      <sz val="11"/>
      <color theme="1"/>
      <name val="Aptos"/>
      <family val="2"/>
      <scheme val="minor"/>
    </font>
    <font>
      <sz val="11"/>
      <color theme="1"/>
      <name val="Aptos"/>
      <family val="2"/>
      <scheme val="minor"/>
    </font>
    <font>
      <b/>
      <sz val="11"/>
      <color theme="1"/>
      <name val="Aptos"/>
      <family val="2"/>
      <scheme val="minor"/>
    </font>
    <font>
      <sz val="12"/>
      <color theme="1"/>
      <name val="Aptos"/>
      <family val="2"/>
      <scheme val="minor"/>
    </font>
    <font>
      <b/>
      <sz val="14"/>
      <color theme="1"/>
      <name val="Aptos"/>
      <family val="2"/>
      <scheme val="minor"/>
    </font>
    <font>
      <b/>
      <sz val="12"/>
      <color theme="1"/>
      <name val="Aptos"/>
      <family val="2"/>
      <scheme val="minor"/>
    </font>
    <font>
      <b/>
      <u/>
      <sz val="11"/>
      <color theme="1"/>
      <name val="Aptos"/>
      <family val="2"/>
      <scheme val="minor"/>
    </font>
    <font>
      <sz val="14"/>
      <color theme="1"/>
      <name val="Aptos"/>
      <family val="2"/>
      <scheme val="minor"/>
    </font>
    <font>
      <b/>
      <sz val="16"/>
      <color theme="1"/>
      <name val="Aptos"/>
      <family val="2"/>
      <scheme val="minor"/>
    </font>
    <font>
      <sz val="16"/>
      <color theme="1"/>
      <name val="Aptos"/>
      <family val="2"/>
      <scheme val="minor"/>
    </font>
    <font>
      <b/>
      <sz val="18"/>
      <color theme="5" tint="-0.249977111117893"/>
      <name val="Aptos"/>
      <family val="2"/>
      <scheme val="minor"/>
    </font>
    <font>
      <b/>
      <sz val="18"/>
      <name val="Aptos"/>
      <family val="2"/>
      <scheme val="minor"/>
    </font>
    <font>
      <i/>
      <sz val="16"/>
      <name val="Aptos"/>
      <family val="2"/>
      <scheme val="minor"/>
    </font>
    <font>
      <b/>
      <i/>
      <sz val="16"/>
      <name val="Aptos"/>
      <family val="2"/>
      <scheme val="minor"/>
    </font>
    <font>
      <b/>
      <i/>
      <sz val="18"/>
      <color theme="5" tint="-0.249977111117893"/>
      <name val="Aptos"/>
      <family val="2"/>
      <scheme val="minor"/>
    </font>
    <font>
      <b/>
      <sz val="14"/>
      <color rgb="FF000000"/>
      <name val="Aptos"/>
      <family val="2"/>
      <scheme val="minor"/>
    </font>
    <font>
      <sz val="12"/>
      <color rgb="FF000000"/>
      <name val="Aptos"/>
      <family val="2"/>
      <scheme val="minor"/>
    </font>
    <font>
      <sz val="14"/>
      <color rgb="FF000000"/>
      <name val="Aptos"/>
      <family val="2"/>
      <scheme val="minor"/>
    </font>
    <font>
      <sz val="11"/>
      <color rgb="FF000000"/>
      <name val="Aptos"/>
      <family val="2"/>
      <scheme val="minor"/>
    </font>
    <font>
      <i/>
      <sz val="11"/>
      <color theme="1"/>
      <name val="Aptos"/>
      <family val="2"/>
      <scheme val="minor"/>
    </font>
    <font>
      <b/>
      <i/>
      <sz val="11"/>
      <color theme="1"/>
      <name val="Aptos"/>
      <family val="2"/>
      <scheme val="minor"/>
    </font>
    <font>
      <sz val="10"/>
      <name val="Arial"/>
      <family val="2"/>
    </font>
    <font>
      <b/>
      <sz val="11"/>
      <color rgb="FF000000"/>
      <name val="Arial"/>
      <family val="2"/>
    </font>
    <font>
      <sz val="10"/>
      <name val="Copperplate Gothic Light"/>
      <family val="2"/>
    </font>
    <font>
      <b/>
      <sz val="10"/>
      <name val="Copperplate Gothic Light"/>
      <family val="2"/>
    </font>
    <font>
      <b/>
      <sz val="14"/>
      <color rgb="FFFFFFFF"/>
      <name val="Copperplate Gothic Bold"/>
      <family val="2"/>
    </font>
    <font>
      <sz val="14"/>
      <name val="Copperplate Gothic Bold"/>
      <family val="2"/>
    </font>
    <font>
      <sz val="11"/>
      <name val="Copperplate Gothic Light"/>
      <family val="2"/>
    </font>
    <font>
      <b/>
      <sz val="12"/>
      <color rgb="FF000000"/>
      <name val="Arial"/>
      <family val="2"/>
    </font>
    <font>
      <sz val="12"/>
      <color rgb="FF000000"/>
      <name val="Arial"/>
      <family val="2"/>
    </font>
    <font>
      <sz val="12"/>
      <name val="Arial"/>
      <family val="2"/>
    </font>
    <font>
      <b/>
      <sz val="12"/>
      <name val="Arial"/>
      <family val="2"/>
    </font>
    <font>
      <sz val="9"/>
      <color rgb="FF000000"/>
      <name val="Arial"/>
      <family val="2"/>
    </font>
    <font>
      <b/>
      <sz val="11"/>
      <name val="Copperplate Gothic Light"/>
      <family val="2"/>
    </font>
    <font>
      <b/>
      <sz val="11"/>
      <color rgb="FF000000"/>
      <name val="Copperplate Gothic Light"/>
      <family val="2"/>
    </font>
    <font>
      <b/>
      <sz val="9"/>
      <color rgb="FF000000"/>
      <name val="Copperplate Gothic Light"/>
      <family val="2"/>
    </font>
    <font>
      <sz val="10"/>
      <color rgb="FF000000"/>
      <name val="Arial"/>
      <family val="2"/>
    </font>
    <font>
      <sz val="6"/>
      <name val="Arial"/>
      <family val="2"/>
    </font>
    <font>
      <sz val="8"/>
      <name val="Arial"/>
      <family val="2"/>
    </font>
    <font>
      <b/>
      <sz val="8"/>
      <color rgb="FF000000"/>
      <name val="Copperplate Gothic Light"/>
      <family val="2"/>
    </font>
    <font>
      <b/>
      <sz val="11"/>
      <name val="Arial"/>
      <family val="2"/>
    </font>
    <font>
      <sz val="8"/>
      <color rgb="FF000000"/>
      <name val="Arial"/>
      <family val="2"/>
    </font>
    <font>
      <b/>
      <sz val="7"/>
      <name val="Copperplate Gothic Light"/>
      <family val="2"/>
    </font>
    <font>
      <sz val="11"/>
      <name val="Arial"/>
      <family val="2"/>
    </font>
    <font>
      <b/>
      <sz val="10"/>
      <color rgb="FF000000"/>
      <name val="Arial"/>
      <family val="2"/>
    </font>
    <font>
      <b/>
      <sz val="9"/>
      <name val="Copperplate Gothic Light"/>
      <family val="2"/>
    </font>
    <font>
      <sz val="8"/>
      <name val="Copperplate Gothic Light"/>
      <family val="2"/>
    </font>
    <font>
      <b/>
      <sz val="8"/>
      <name val="Copperplate Gothic Light"/>
      <family val="2"/>
    </font>
    <font>
      <b/>
      <sz val="11"/>
      <color rgb="FFFFFFFF"/>
      <name val="Copperplate Gothic Bold"/>
      <family val="2"/>
    </font>
    <font>
      <sz val="11"/>
      <color rgb="FFFFFFFF"/>
      <name val="Cambria"/>
      <family val="1"/>
    </font>
    <font>
      <b/>
      <sz val="11"/>
      <color rgb="FFFFFFFF"/>
      <name val="Cambria"/>
      <family val="1"/>
    </font>
    <font>
      <b/>
      <sz val="8"/>
      <color rgb="FF3366FF"/>
      <name val="Copperplate Gothic Light"/>
      <family val="2"/>
    </font>
    <font>
      <sz val="9"/>
      <name val="Copperplate Gothic Light"/>
      <family val="2"/>
    </font>
    <font>
      <b/>
      <sz val="14"/>
      <color rgb="FF000000"/>
      <name val="Arial"/>
      <family val="2"/>
    </font>
    <font>
      <b/>
      <sz val="14"/>
      <name val="Arial"/>
      <family val="2"/>
    </font>
    <font>
      <b/>
      <u/>
      <sz val="10"/>
      <name val="Copperplate Gothic Light"/>
      <family val="2"/>
    </font>
    <font>
      <b/>
      <sz val="16"/>
      <color rgb="FF000000"/>
      <name val="Arial"/>
      <family val="2"/>
    </font>
    <font>
      <b/>
      <sz val="16"/>
      <name val="Arial"/>
      <family val="2"/>
    </font>
    <font>
      <b/>
      <sz val="8"/>
      <color rgb="FF000000"/>
      <name val="Century Schoolbook"/>
      <family val="1"/>
    </font>
    <font>
      <sz val="8"/>
      <color rgb="FF000000"/>
      <name val="Times New Roman"/>
      <family val="1"/>
    </font>
    <font>
      <sz val="10"/>
      <color rgb="FF000000"/>
      <name val="Century Schoolbook"/>
      <family val="1"/>
    </font>
    <font>
      <sz val="11"/>
      <color rgb="FF000000"/>
      <name val="Century Schoolbook"/>
      <family val="1"/>
    </font>
    <font>
      <sz val="8"/>
      <color rgb="FF000000"/>
      <name val="Century Schoolbook"/>
      <family val="1"/>
    </font>
    <font>
      <b/>
      <sz val="9"/>
      <color rgb="FF000000"/>
      <name val="Century Schoolbook"/>
      <family val="1"/>
    </font>
    <font>
      <sz val="9"/>
      <color rgb="FF000000"/>
      <name val="Century Schoolbook"/>
      <family val="1"/>
    </font>
    <font>
      <sz val="12"/>
      <color rgb="FFFF0000"/>
      <name val="Aptos"/>
      <family val="2"/>
      <scheme val="minor"/>
    </font>
    <font>
      <i/>
      <sz val="11"/>
      <color rgb="FFFF0000"/>
      <name val="Aptos"/>
      <family val="2"/>
      <scheme val="minor"/>
    </font>
    <font>
      <b/>
      <i/>
      <sz val="12"/>
      <color theme="1"/>
      <name val="Aptos"/>
      <family val="2"/>
      <scheme val="minor"/>
    </font>
    <font>
      <sz val="12"/>
      <color rgb="FF000000"/>
      <name val="Bradley Hand ITC"/>
      <family val="4"/>
    </font>
    <font>
      <u/>
      <sz val="11"/>
      <color theme="10"/>
      <name val="Aptos"/>
      <family val="2"/>
      <scheme val="minor"/>
    </font>
    <font>
      <b/>
      <u/>
      <sz val="11"/>
      <name val="Aptos"/>
      <family val="2"/>
      <scheme val="minor"/>
    </font>
    <font>
      <sz val="10"/>
      <color theme="1"/>
      <name val="Aptos"/>
      <family val="2"/>
      <scheme val="minor"/>
    </font>
    <font>
      <b/>
      <sz val="18"/>
      <color theme="5"/>
      <name val="Aptos"/>
      <family val="2"/>
      <scheme val="minor"/>
    </font>
    <font>
      <sz val="8"/>
      <name val="Aptos"/>
      <family val="2"/>
      <scheme val="minor"/>
    </font>
    <font>
      <b/>
      <u/>
      <sz val="16"/>
      <color theme="1"/>
      <name val="Aptos"/>
      <family val="2"/>
      <scheme val="minor"/>
    </font>
    <font>
      <u/>
      <sz val="12"/>
      <color theme="1"/>
      <name val="Aptos"/>
      <family val="2"/>
      <scheme val="minor"/>
    </font>
    <font>
      <u/>
      <sz val="16"/>
      <color theme="1"/>
      <name val="Aptos"/>
      <family val="2"/>
      <scheme val="minor"/>
    </font>
    <font>
      <i/>
      <sz val="10"/>
      <color theme="1"/>
      <name val="Aptos"/>
      <family val="2"/>
      <scheme val="minor"/>
    </font>
    <font>
      <sz val="11"/>
      <color rgb="FF242424"/>
      <name val="Aptos Narrow"/>
    </font>
    <font>
      <i/>
      <sz val="11"/>
      <color rgb="FF000000"/>
      <name val="Aptos"/>
      <scheme val="minor"/>
    </font>
    <font>
      <b/>
      <i/>
      <sz val="14"/>
      <color theme="1"/>
      <name val="Aptos"/>
      <scheme val="minor"/>
    </font>
    <font>
      <b/>
      <i/>
      <sz val="12"/>
      <color theme="1"/>
      <name val="Aptos"/>
      <scheme val="minor"/>
    </font>
    <font>
      <b/>
      <i/>
      <sz val="11"/>
      <color theme="1"/>
      <name val="Aptos"/>
      <scheme val="minor"/>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6E6E6"/>
        <bgColor rgb="FF000000"/>
      </patternFill>
    </fill>
    <fill>
      <patternFill patternType="solid">
        <fgColor theme="5" tint="0.79998168889431442"/>
        <bgColor rgb="FF000000"/>
      </patternFill>
    </fill>
    <fill>
      <patternFill patternType="solid">
        <fgColor theme="6"/>
        <bgColor indexed="64"/>
      </patternFill>
    </fill>
    <fill>
      <patternFill patternType="solid">
        <fgColor theme="9"/>
        <bgColor indexed="64"/>
      </patternFill>
    </fill>
  </fills>
  <borders count="13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indexed="64"/>
      </left>
      <right/>
      <top style="thin">
        <color rgb="FF000000"/>
      </top>
      <bottom style="thin">
        <color rgb="FF000000"/>
      </bottom>
      <diagonal/>
    </border>
    <border>
      <left style="thin">
        <color rgb="FFA6A6A6"/>
      </left>
      <right/>
      <top/>
      <bottom/>
      <diagonal/>
    </border>
    <border>
      <left/>
      <right style="thin">
        <color rgb="FFA6A6A6"/>
      </right>
      <top/>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bottom style="thin">
        <color indexed="64"/>
      </bottom>
      <diagonal/>
    </border>
    <border>
      <left/>
      <right style="thin">
        <color rgb="FFA6A6A6"/>
      </right>
      <top/>
      <bottom style="thin">
        <color indexed="64"/>
      </bottom>
      <diagonal/>
    </border>
    <border>
      <left style="thin">
        <color indexed="64"/>
      </left>
      <right/>
      <top/>
      <bottom style="thin">
        <color rgb="FFA6A6A6"/>
      </bottom>
      <diagonal/>
    </border>
    <border>
      <left/>
      <right/>
      <top style="thin">
        <color indexed="64"/>
      </top>
      <bottom style="thin">
        <color rgb="FFA6A6A6"/>
      </bottom>
      <diagonal/>
    </border>
    <border>
      <left/>
      <right/>
      <top/>
      <bottom style="thin">
        <color rgb="FFBFBFBF"/>
      </bottom>
      <diagonal/>
    </border>
    <border>
      <left/>
      <right style="thin">
        <color indexed="64"/>
      </right>
      <top/>
      <bottom style="thin">
        <color rgb="FFBFBFBF"/>
      </bottom>
      <diagonal/>
    </border>
    <border>
      <left/>
      <right/>
      <top/>
      <bottom style="hair">
        <color auto="1"/>
      </bottom>
      <diagonal/>
    </border>
    <border>
      <left/>
      <right style="thin">
        <color rgb="FFA6A6A6"/>
      </right>
      <top/>
      <bottom style="hair">
        <color indexed="64"/>
      </bottom>
      <diagonal/>
    </border>
    <border>
      <left style="thin">
        <color rgb="FFA6A6A6"/>
      </left>
      <right style="thin">
        <color rgb="FFA6A6A6"/>
      </right>
      <top/>
      <bottom style="hair">
        <color indexed="64"/>
      </bottom>
      <diagonal/>
    </border>
    <border>
      <left/>
      <right style="thin">
        <color rgb="FFA6A6A6"/>
      </right>
      <top style="thin">
        <color rgb="FFA6A6A6"/>
      </top>
      <bottom style="hair">
        <color indexed="64"/>
      </bottom>
      <diagonal/>
    </border>
    <border>
      <left style="thin">
        <color rgb="FFA6A6A6"/>
      </left>
      <right/>
      <top/>
      <bottom style="hair">
        <color indexed="64"/>
      </bottom>
      <diagonal/>
    </border>
    <border>
      <left/>
      <right style="thin">
        <color indexed="64"/>
      </right>
      <top style="thin">
        <color rgb="FFFFFFFF"/>
      </top>
      <bottom style="thin">
        <color rgb="FFFFFFFF"/>
      </bottom>
      <diagonal/>
    </border>
    <border>
      <left style="thin">
        <color rgb="FFA6A6A6"/>
      </left>
      <right style="thin">
        <color rgb="FFA6A6A6"/>
      </right>
      <top style="hair">
        <color indexed="64"/>
      </top>
      <bottom style="hair">
        <color indexed="64"/>
      </bottom>
      <diagonal/>
    </border>
    <border>
      <left/>
      <right style="thin">
        <color rgb="FFA6A6A6"/>
      </right>
      <top style="hair">
        <color indexed="64"/>
      </top>
      <bottom style="hair">
        <color indexed="64"/>
      </bottom>
      <diagonal/>
    </border>
    <border>
      <left style="thin">
        <color rgb="FFA6A6A6"/>
      </left>
      <right/>
      <top style="hair">
        <color indexed="64"/>
      </top>
      <bottom style="hair">
        <color indexed="64"/>
      </bottom>
      <diagonal/>
    </border>
    <border>
      <left/>
      <right/>
      <top style="hair">
        <color indexed="64"/>
      </top>
      <bottom style="hair">
        <color indexed="64"/>
      </bottom>
      <diagonal/>
    </border>
    <border>
      <left style="thin">
        <color rgb="FFA6A6A6"/>
      </left>
      <right style="thin">
        <color rgb="FFA6A6A6"/>
      </right>
      <top style="hair">
        <color indexed="64"/>
      </top>
      <bottom/>
      <diagonal/>
    </border>
    <border>
      <left/>
      <right style="thin">
        <color indexed="64"/>
      </right>
      <top style="thin">
        <color rgb="FFFFFFFF"/>
      </top>
      <bottom/>
      <diagonal/>
    </border>
    <border>
      <left/>
      <right style="thin">
        <color indexed="64"/>
      </right>
      <top style="thin">
        <color rgb="FFFFFFFF"/>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A6A6A6"/>
      </top>
      <bottom style="thin">
        <color indexed="64"/>
      </bottom>
      <diagonal/>
    </border>
    <border>
      <left style="thin">
        <color rgb="FFA6A6A6"/>
      </left>
      <right style="thin">
        <color rgb="FFA6A6A6"/>
      </right>
      <top style="thin">
        <color rgb="FFA6A6A6"/>
      </top>
      <bottom style="hair">
        <color rgb="FF808080"/>
      </bottom>
      <diagonal/>
    </border>
    <border>
      <left/>
      <right/>
      <top style="hair">
        <color rgb="FF808080"/>
      </top>
      <bottom style="hair">
        <color rgb="FF808080"/>
      </bottom>
      <diagonal/>
    </border>
    <border>
      <left/>
      <right style="thin">
        <color rgb="FFA6A6A6"/>
      </right>
      <top style="hair">
        <color rgb="FF808080"/>
      </top>
      <bottom style="hair">
        <color rgb="FF808080"/>
      </bottom>
      <diagonal/>
    </border>
    <border>
      <left style="thin">
        <color rgb="FFA6A6A6"/>
      </left>
      <right style="thin">
        <color rgb="FFA6A6A6"/>
      </right>
      <top style="hair">
        <color rgb="FF808080"/>
      </top>
      <bottom style="hair">
        <color rgb="FF808080"/>
      </bottom>
      <diagonal/>
    </border>
    <border>
      <left style="thin">
        <color rgb="FFA6A6A6"/>
      </left>
      <right style="thin">
        <color rgb="FFA6A6A6"/>
      </right>
      <top style="hair">
        <color rgb="FF808080"/>
      </top>
      <bottom/>
      <diagonal/>
    </border>
    <border>
      <left/>
      <right style="thin">
        <color indexed="64"/>
      </right>
      <top/>
      <bottom style="thin">
        <color rgb="FFFFFFFF"/>
      </bottom>
      <diagonal/>
    </border>
    <border>
      <left style="thin">
        <color indexed="64"/>
      </left>
      <right/>
      <top style="thin">
        <color indexed="64"/>
      </top>
      <bottom style="thin">
        <color rgb="FFA6A6A6"/>
      </bottom>
      <diagonal/>
    </border>
    <border>
      <left/>
      <right style="thin">
        <color indexed="64"/>
      </right>
      <top style="thin">
        <color indexed="64"/>
      </top>
      <bottom style="thin">
        <color rgb="FFA6A6A6"/>
      </bottom>
      <diagonal/>
    </border>
    <border>
      <left style="thin">
        <color rgb="FFA6A6A6"/>
      </left>
      <right style="thin">
        <color rgb="FFA6A6A6"/>
      </right>
      <top/>
      <bottom style="hair">
        <color rgb="FF000000"/>
      </bottom>
      <diagonal/>
    </border>
    <border>
      <left style="thin">
        <color rgb="FFA6A6A6"/>
      </left>
      <right/>
      <top style="hair">
        <color rgb="FF000000"/>
      </top>
      <bottom style="hair">
        <color rgb="FF000000"/>
      </bottom>
      <diagonal/>
    </border>
    <border>
      <left/>
      <right/>
      <top style="hair">
        <color rgb="FF000000"/>
      </top>
      <bottom style="hair">
        <color rgb="FF000000"/>
      </bottom>
      <diagonal/>
    </border>
    <border>
      <left/>
      <right style="thin">
        <color rgb="FFA6A6A6"/>
      </right>
      <top style="hair">
        <color rgb="FF000000"/>
      </top>
      <bottom style="hair">
        <color rgb="FF000000"/>
      </bottom>
      <diagonal/>
    </border>
    <border>
      <left/>
      <right/>
      <top style="hair">
        <color rgb="FF000000"/>
      </top>
      <bottom/>
      <diagonal/>
    </border>
    <border>
      <left/>
      <right style="thin">
        <color rgb="FFA6A6A6"/>
      </right>
      <top style="hair">
        <color rgb="FF000000"/>
      </top>
      <bottom/>
      <diagonal/>
    </border>
    <border>
      <left style="thin">
        <color rgb="FFA6A6A6"/>
      </left>
      <right/>
      <top style="hair">
        <color rgb="FF000000"/>
      </top>
      <bottom/>
      <diagonal/>
    </border>
    <border>
      <left/>
      <right/>
      <top/>
      <bottom style="thin">
        <color rgb="FF808080"/>
      </bottom>
      <diagonal/>
    </border>
    <border>
      <left/>
      <right/>
      <top style="thin">
        <color indexed="64"/>
      </top>
      <bottom style="thin">
        <color rgb="FF808080"/>
      </bottom>
      <diagonal/>
    </border>
    <border>
      <left style="thin">
        <color rgb="FFA6A6A6"/>
      </left>
      <right/>
      <top style="thin">
        <color indexed="64"/>
      </top>
      <bottom/>
      <diagonal/>
    </border>
    <border>
      <left style="thin">
        <color rgb="FFFFFFFF"/>
      </left>
      <right/>
      <top style="thin">
        <color rgb="FFA6A6A6"/>
      </top>
      <bottom style="thin">
        <color indexed="64"/>
      </bottom>
      <diagonal/>
    </border>
    <border>
      <left/>
      <right style="thin">
        <color rgb="FFFFFFFF"/>
      </right>
      <top style="thin">
        <color rgb="FFA6A6A6"/>
      </top>
      <bottom style="thin">
        <color indexed="64"/>
      </bottom>
      <diagonal/>
    </border>
    <border>
      <left/>
      <right style="medium">
        <color rgb="FF000000"/>
      </right>
      <top style="thin">
        <color rgb="FFA6A6A6"/>
      </top>
      <bottom style="thin">
        <color indexed="64"/>
      </bottom>
      <diagonal/>
    </border>
    <border>
      <left style="medium">
        <color rgb="FF000000"/>
      </left>
      <right style="thin">
        <color rgb="FFFFFFFF"/>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FFFFFF"/>
      </left>
      <right style="medium">
        <color rgb="FF000000"/>
      </right>
      <top style="medium">
        <color rgb="FF000000"/>
      </top>
      <bottom style="medium">
        <color rgb="FF000000"/>
      </bottom>
      <diagonal/>
    </border>
    <border>
      <left/>
      <right/>
      <top style="thin">
        <color rgb="FFA6A6A6"/>
      </top>
      <bottom style="hair">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style="medium">
        <color rgb="FF000000"/>
      </left>
      <right/>
      <top style="medium">
        <color indexed="64"/>
      </top>
      <bottom style="medium">
        <color rgb="FF000000"/>
      </bottom>
      <diagonal/>
    </border>
    <border>
      <left/>
      <right style="medium">
        <color rgb="FFFFFFFF"/>
      </right>
      <top style="medium">
        <color indexed="64"/>
      </top>
      <bottom style="medium">
        <color indexed="64"/>
      </bottom>
      <diagonal/>
    </border>
    <border>
      <left style="medium">
        <color rgb="FFFFFFFF"/>
      </left>
      <right style="medium">
        <color rgb="FF000000"/>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diagonal/>
    </border>
    <border>
      <left style="thin">
        <color rgb="FFF2F2F2"/>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auto="1"/>
      </top>
      <bottom style="dotted">
        <color auto="1"/>
      </bottom>
      <diagonal/>
    </border>
    <border>
      <left/>
      <right/>
      <top style="thin">
        <color indexed="64"/>
      </top>
      <bottom style="dotted">
        <color auto="1"/>
      </bottom>
      <diagonal/>
    </border>
    <border>
      <left style="medium">
        <color indexed="64"/>
      </left>
      <right/>
      <top/>
      <bottom style="double">
        <color indexed="64"/>
      </bottom>
      <diagonal/>
    </border>
    <border>
      <left/>
      <right/>
      <top/>
      <bottom style="double">
        <color indexed="64"/>
      </bottom>
      <diagonal/>
    </border>
    <border>
      <left/>
      <right/>
      <top style="double">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indexed="64"/>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double">
        <color rgb="FF000000"/>
      </bottom>
      <diagonal/>
    </border>
    <border>
      <left/>
      <right/>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indexed="64"/>
      </left>
      <right/>
      <top/>
      <bottom style="double">
        <color rgb="FF000000"/>
      </bottom>
      <diagonal/>
    </border>
    <border>
      <left/>
      <right/>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9" fillId="0" borderId="0" applyNumberFormat="0" applyFill="0" applyBorder="0" applyAlignment="0" applyProtection="0"/>
  </cellStyleXfs>
  <cellXfs count="461">
    <xf numFmtId="0" fontId="0" fillId="0" borderId="0" xfId="0"/>
    <xf numFmtId="0" fontId="3" fillId="0" borderId="0" xfId="0" applyFont="1" applyAlignment="1">
      <alignment horizontal="left" vertical="center" wrapText="1"/>
    </xf>
    <xf numFmtId="0" fontId="3" fillId="0" borderId="0" xfId="0" applyFont="1"/>
    <xf numFmtId="0" fontId="5" fillId="0" borderId="0" xfId="0" applyFont="1"/>
    <xf numFmtId="0" fontId="6" fillId="0" borderId="0" xfId="0" applyFont="1" applyAlignment="1">
      <alignment vertical="center"/>
    </xf>
    <xf numFmtId="0" fontId="3" fillId="0" borderId="0" xfId="0" applyFont="1" applyAlignment="1">
      <alignment horizontal="center"/>
    </xf>
    <xf numFmtId="164" fontId="3" fillId="0" borderId="0" xfId="0" applyNumberFormat="1" applyFont="1"/>
    <xf numFmtId="164" fontId="0" fillId="0" borderId="0" xfId="0" applyNumberFormat="1"/>
    <xf numFmtId="0" fontId="4" fillId="0" borderId="0" xfId="0" applyFont="1" applyAlignment="1">
      <alignment vertical="center"/>
    </xf>
    <xf numFmtId="0" fontId="3" fillId="0" borderId="1" xfId="0" applyFont="1" applyBorder="1"/>
    <xf numFmtId="0" fontId="7" fillId="0" borderId="0" xfId="0" applyFont="1"/>
    <xf numFmtId="0" fontId="3" fillId="0" borderId="4" xfId="0" applyFont="1" applyBorder="1"/>
    <xf numFmtId="0" fontId="5" fillId="0" borderId="4" xfId="0" applyFont="1" applyBorder="1"/>
    <xf numFmtId="0" fontId="4" fillId="0" borderId="1" xfId="0" applyFont="1" applyBorder="1" applyAlignment="1">
      <alignment vertical="center"/>
    </xf>
    <xf numFmtId="0" fontId="7" fillId="0" borderId="1" xfId="0" applyFont="1" applyBorder="1"/>
    <xf numFmtId="0" fontId="2" fillId="0" borderId="4" xfId="0" applyFont="1" applyBorder="1" applyAlignment="1">
      <alignment vertical="center"/>
    </xf>
    <xf numFmtId="0" fontId="8" fillId="0" borderId="0" xfId="0" applyFont="1" applyAlignment="1">
      <alignment horizontal="right"/>
    </xf>
    <xf numFmtId="164" fontId="4" fillId="0" borderId="0" xfId="0" applyNumberFormat="1" applyFont="1" applyAlignment="1">
      <alignment horizontal="center"/>
    </xf>
    <xf numFmtId="0" fontId="3" fillId="2" borderId="0" xfId="0" applyFont="1" applyFill="1"/>
    <xf numFmtId="0" fontId="3" fillId="2" borderId="9" xfId="0" applyFont="1" applyFill="1" applyBorder="1"/>
    <xf numFmtId="0" fontId="9" fillId="2" borderId="0" xfId="0" applyFont="1" applyFill="1"/>
    <xf numFmtId="0" fontId="0" fillId="2" borderId="0" xfId="0" applyFill="1"/>
    <xf numFmtId="0" fontId="3" fillId="2" borderId="10" xfId="0" applyFont="1" applyFill="1" applyBorder="1"/>
    <xf numFmtId="0" fontId="3" fillId="2" borderId="11" xfId="0" applyFont="1" applyFill="1" applyBorder="1"/>
    <xf numFmtId="0" fontId="3" fillId="2" borderId="12" xfId="0" applyFont="1" applyFill="1" applyBorder="1"/>
    <xf numFmtId="165" fontId="3" fillId="0" borderId="0" xfId="2" applyNumberFormat="1" applyFont="1" applyFill="1" applyBorder="1"/>
    <xf numFmtId="0" fontId="5" fillId="2" borderId="0" xfId="0" applyFont="1" applyFill="1"/>
    <xf numFmtId="0" fontId="10" fillId="0" borderId="0" xfId="0" applyFont="1" applyAlignment="1">
      <alignment horizontal="center"/>
    </xf>
    <xf numFmtId="0" fontId="5" fillId="0" borderId="1" xfId="0" applyFont="1" applyBorder="1" applyAlignment="1">
      <alignment horizontal="center"/>
    </xf>
    <xf numFmtId="0" fontId="8" fillId="2" borderId="8" xfId="0" applyFont="1" applyFill="1" applyBorder="1"/>
    <xf numFmtId="0" fontId="11" fillId="0" borderId="0" xfId="0" applyFont="1" applyAlignment="1">
      <alignment horizontal="left"/>
    </xf>
    <xf numFmtId="0" fontId="12" fillId="0" borderId="0" xfId="0" applyFont="1"/>
    <xf numFmtId="0" fontId="13" fillId="0" borderId="0" xfId="0" applyFont="1"/>
    <xf numFmtId="0" fontId="14" fillId="0" borderId="0" xfId="0" applyFont="1" applyAlignment="1">
      <alignment horizontal="center"/>
    </xf>
    <xf numFmtId="0" fontId="16" fillId="0" borderId="0" xfId="0" applyFont="1"/>
    <xf numFmtId="0" fontId="16" fillId="0" borderId="1" xfId="0" applyFont="1" applyBorder="1"/>
    <xf numFmtId="0" fontId="16" fillId="0" borderId="0" xfId="0" applyFont="1" applyAlignment="1">
      <alignment vertical="top" wrapText="1"/>
    </xf>
    <xf numFmtId="0" fontId="17" fillId="0" borderId="0" xfId="0" applyFont="1"/>
    <xf numFmtId="0" fontId="2"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xf numFmtId="0" fontId="21" fillId="5" borderId="17" xfId="0" applyFont="1" applyFill="1" applyBorder="1"/>
    <xf numFmtId="0" fontId="21" fillId="5" borderId="29" xfId="0" applyFont="1" applyFill="1" applyBorder="1"/>
    <xf numFmtId="0" fontId="21" fillId="5" borderId="19" xfId="0" applyFont="1" applyFill="1" applyBorder="1"/>
    <xf numFmtId="49" fontId="33" fillId="6" borderId="37" xfId="0" applyNumberFormat="1" applyFont="1" applyFill="1" applyBorder="1" applyAlignment="1">
      <alignment horizontal="left" vertical="center"/>
    </xf>
    <xf numFmtId="0" fontId="33" fillId="6" borderId="38" xfId="0" applyFont="1" applyFill="1" applyBorder="1" applyAlignment="1">
      <alignment horizontal="left" vertical="center"/>
    </xf>
    <xf numFmtId="0" fontId="34" fillId="6" borderId="33" xfId="0" applyFont="1" applyFill="1" applyBorder="1" applyAlignment="1">
      <alignment horizontal="left" vertical="center"/>
    </xf>
    <xf numFmtId="0" fontId="34" fillId="6" borderId="33" xfId="0" applyFont="1" applyFill="1" applyBorder="1" applyAlignment="1">
      <alignment horizontal="center" vertical="center"/>
    </xf>
    <xf numFmtId="0" fontId="34" fillId="6" borderId="38" xfId="0" applyFont="1" applyFill="1" applyBorder="1"/>
    <xf numFmtId="0" fontId="35" fillId="6" borderId="33" xfId="0" applyFont="1" applyFill="1" applyBorder="1" applyAlignment="1">
      <alignment horizontal="left" vertical="center" wrapText="1"/>
    </xf>
    <xf numFmtId="0" fontId="21" fillId="4" borderId="17" xfId="0" applyFont="1" applyFill="1" applyBorder="1"/>
    <xf numFmtId="0" fontId="36" fillId="0" borderId="43" xfId="0" quotePrefix="1" applyFont="1" applyBorder="1" applyAlignment="1">
      <alignment horizontal="center" vertical="center"/>
    </xf>
    <xf numFmtId="49" fontId="36" fillId="0" borderId="45" xfId="1" applyNumberFormat="1" applyFont="1" applyFill="1" applyBorder="1" applyAlignment="1" applyProtection="1">
      <alignment horizontal="center" vertical="center"/>
    </xf>
    <xf numFmtId="4" fontId="36" fillId="4" borderId="0" xfId="0" applyNumberFormat="1" applyFont="1" applyFill="1" applyAlignment="1">
      <alignment horizontal="right" vertical="center"/>
    </xf>
    <xf numFmtId="0" fontId="21" fillId="0" borderId="46" xfId="0" applyFont="1" applyBorder="1"/>
    <xf numFmtId="0" fontId="36" fillId="0" borderId="47" xfId="0" quotePrefix="1" applyFont="1" applyBorder="1" applyAlignment="1">
      <alignment horizontal="center" vertical="center"/>
    </xf>
    <xf numFmtId="49" fontId="36" fillId="0" borderId="49" xfId="1" applyNumberFormat="1" applyFont="1" applyFill="1" applyBorder="1" applyAlignment="1" applyProtection="1">
      <alignment horizontal="center" vertical="center"/>
    </xf>
    <xf numFmtId="4" fontId="36" fillId="4" borderId="50" xfId="0" applyNumberFormat="1" applyFont="1" applyFill="1" applyBorder="1" applyAlignment="1">
      <alignment horizontal="right" vertical="center"/>
    </xf>
    <xf numFmtId="0" fontId="21" fillId="0" borderId="52" xfId="0" applyFont="1" applyBorder="1"/>
    <xf numFmtId="0" fontId="36" fillId="0" borderId="51" xfId="0" quotePrefix="1" applyFont="1" applyBorder="1" applyAlignment="1">
      <alignment horizontal="center" vertical="center"/>
    </xf>
    <xf numFmtId="0" fontId="21" fillId="0" borderId="53" xfId="0" applyFont="1" applyBorder="1"/>
    <xf numFmtId="0" fontId="37" fillId="4" borderId="19" xfId="0" applyFont="1" applyFill="1" applyBorder="1" applyAlignment="1">
      <alignment vertical="center" textRotation="90"/>
    </xf>
    <xf numFmtId="0" fontId="39" fillId="4" borderId="57" xfId="0" applyFont="1" applyFill="1" applyBorder="1" applyAlignment="1">
      <alignment horizontal="center" vertical="center" wrapText="1"/>
    </xf>
    <xf numFmtId="49" fontId="22" fillId="4" borderId="35" xfId="1" applyNumberFormat="1" applyFont="1" applyFill="1" applyBorder="1" applyAlignment="1" applyProtection="1">
      <alignment horizontal="center" vertical="center"/>
    </xf>
    <xf numFmtId="4" fontId="40" fillId="4" borderId="1" xfId="0" applyNumberFormat="1" applyFont="1" applyFill="1" applyBorder="1" applyAlignment="1">
      <alignment horizontal="right" vertical="center"/>
    </xf>
    <xf numFmtId="0" fontId="21" fillId="0" borderId="20" xfId="0" applyFont="1" applyBorder="1"/>
    <xf numFmtId="0" fontId="34" fillId="6" borderId="33" xfId="0" applyFont="1" applyFill="1" applyBorder="1" applyAlignment="1">
      <alignment vertical="center"/>
    </xf>
    <xf numFmtId="0" fontId="36" fillId="0" borderId="58" xfId="0" quotePrefix="1" applyFont="1" applyBorder="1" applyAlignment="1">
      <alignment horizontal="center" vertical="center"/>
    </xf>
    <xf numFmtId="0" fontId="36" fillId="0" borderId="61" xfId="0" quotePrefix="1" applyFont="1" applyBorder="1" applyAlignment="1">
      <alignment horizontal="center" vertical="center"/>
    </xf>
    <xf numFmtId="0" fontId="36" fillId="0" borderId="62" xfId="0" quotePrefix="1" applyFont="1" applyBorder="1" applyAlignment="1">
      <alignment horizontal="center" vertical="center"/>
    </xf>
    <xf numFmtId="0" fontId="37" fillId="4" borderId="17" xfId="0" applyFont="1" applyFill="1" applyBorder="1" applyAlignment="1">
      <alignment vertical="center" textRotation="90"/>
    </xf>
    <xf numFmtId="0" fontId="42" fillId="0" borderId="57" xfId="0" applyFont="1" applyBorder="1" applyAlignment="1">
      <alignment horizontal="center" vertical="center" wrapText="1"/>
    </xf>
    <xf numFmtId="49" fontId="22" fillId="0" borderId="32" xfId="1" applyNumberFormat="1" applyFont="1" applyFill="1" applyBorder="1" applyAlignment="1" applyProtection="1">
      <alignment horizontal="center" vertical="center"/>
    </xf>
    <xf numFmtId="4" fontId="40" fillId="4" borderId="33" xfId="0" applyNumberFormat="1" applyFont="1" applyFill="1" applyBorder="1" applyAlignment="1">
      <alignment horizontal="right" vertical="center"/>
    </xf>
    <xf numFmtId="0" fontId="21" fillId="0" borderId="63" xfId="0" applyFont="1" applyBorder="1"/>
    <xf numFmtId="49" fontId="33" fillId="6" borderId="64" xfId="0" applyNumberFormat="1" applyFont="1" applyFill="1" applyBorder="1" applyAlignment="1">
      <alignment horizontal="left" vertical="center"/>
    </xf>
    <xf numFmtId="0" fontId="43" fillId="0" borderId="0" xfId="0" applyFont="1"/>
    <xf numFmtId="0" fontId="21" fillId="0" borderId="18" xfId="0" applyFont="1" applyBorder="1"/>
    <xf numFmtId="49" fontId="22" fillId="4" borderId="30" xfId="1" applyNumberFormat="1" applyFont="1" applyFill="1" applyBorder="1" applyAlignment="1" applyProtection="1">
      <alignment horizontal="center" vertical="center"/>
    </xf>
    <xf numFmtId="4" fontId="40" fillId="4" borderId="0" xfId="0" applyNumberFormat="1" applyFont="1" applyFill="1" applyAlignment="1">
      <alignment horizontal="right" vertical="center"/>
    </xf>
    <xf numFmtId="49" fontId="24" fillId="6" borderId="64" xfId="0" applyNumberFormat="1" applyFont="1" applyFill="1" applyBorder="1" applyAlignment="1">
      <alignment horizontal="left" vertical="center"/>
    </xf>
    <xf numFmtId="49" fontId="44" fillId="6" borderId="75" xfId="1" applyNumberFormat="1" applyFont="1" applyFill="1" applyBorder="1" applyAlignment="1" applyProtection="1">
      <alignment horizontal="center" vertical="center"/>
    </xf>
    <xf numFmtId="4" fontId="21" fillId="6" borderId="14" xfId="0" applyNumberFormat="1" applyFont="1" applyFill="1" applyBorder="1" applyAlignment="1">
      <alignment horizontal="right" vertical="center"/>
    </xf>
    <xf numFmtId="0" fontId="21" fillId="6" borderId="16" xfId="0" applyFont="1" applyFill="1" applyBorder="1"/>
    <xf numFmtId="49" fontId="24" fillId="0" borderId="19" xfId="0" applyNumberFormat="1" applyFont="1" applyBorder="1" applyAlignment="1">
      <alignment horizontal="left" vertical="center"/>
    </xf>
    <xf numFmtId="49" fontId="28" fillId="0" borderId="79" xfId="1" applyNumberFormat="1" applyFont="1" applyFill="1" applyBorder="1" applyAlignment="1" applyProtection="1">
      <alignment horizontal="center" vertical="center"/>
    </xf>
    <xf numFmtId="4" fontId="31" fillId="0" borderId="80" xfId="0" applyNumberFormat="1" applyFont="1" applyBorder="1" applyAlignment="1">
      <alignment horizontal="right" vertical="center"/>
    </xf>
    <xf numFmtId="0" fontId="21" fillId="0" borderId="81" xfId="0" applyFont="1" applyBorder="1"/>
    <xf numFmtId="49" fontId="28" fillId="4" borderId="2" xfId="1" applyNumberFormat="1" applyFont="1" applyFill="1" applyBorder="1" applyAlignment="1" applyProtection="1">
      <alignment horizontal="center" vertical="center"/>
    </xf>
    <xf numFmtId="4" fontId="31" fillId="4" borderId="2" xfId="0" applyNumberFormat="1" applyFont="1" applyFill="1" applyBorder="1" applyAlignment="1" applyProtection="1">
      <alignment horizontal="right" vertical="center"/>
      <protection locked="0"/>
    </xf>
    <xf numFmtId="0" fontId="21" fillId="0" borderId="83" xfId="0" applyFont="1" applyBorder="1"/>
    <xf numFmtId="49" fontId="48" fillId="5" borderId="84" xfId="0" applyNumberFormat="1" applyFont="1" applyFill="1" applyBorder="1" applyAlignment="1">
      <alignment horizontal="left" vertical="center"/>
    </xf>
    <xf numFmtId="0" fontId="49" fillId="5" borderId="2" xfId="0" applyFont="1" applyFill="1" applyBorder="1" applyAlignment="1">
      <alignment horizontal="left"/>
    </xf>
    <xf numFmtId="0" fontId="21" fillId="5" borderId="84" xfId="0" applyFont="1" applyFill="1" applyBorder="1" applyAlignment="1">
      <alignment horizontal="left" vertical="center"/>
    </xf>
    <xf numFmtId="49" fontId="53" fillId="4" borderId="89" xfId="1" applyNumberFormat="1" applyFont="1" applyFill="1" applyBorder="1" applyAlignment="1" applyProtection="1">
      <alignment horizontal="center" vertical="center"/>
    </xf>
    <xf numFmtId="4" fontId="54" fillId="4" borderId="90" xfId="0" applyNumberFormat="1" applyFont="1" applyFill="1" applyBorder="1" applyAlignment="1">
      <alignment horizontal="right" vertical="center"/>
    </xf>
    <xf numFmtId="0" fontId="21" fillId="0" borderId="91" xfId="0" applyFont="1" applyBorder="1"/>
    <xf numFmtId="0" fontId="51" fillId="0" borderId="2" xfId="0" applyFont="1" applyBorder="1" applyAlignment="1">
      <alignment horizontal="left" vertical="center" wrapText="1"/>
    </xf>
    <xf numFmtId="0" fontId="21" fillId="0" borderId="2" xfId="0" applyFont="1" applyBorder="1" applyAlignment="1">
      <alignment vertical="center"/>
    </xf>
    <xf numFmtId="0" fontId="45" fillId="0" borderId="2" xfId="0" applyFont="1" applyBorder="1" applyAlignment="1">
      <alignment horizontal="center" vertical="center" wrapText="1"/>
    </xf>
    <xf numFmtId="0" fontId="52" fillId="0" borderId="14" xfId="0" applyFont="1" applyBorder="1" applyAlignment="1">
      <alignment horizontal="center" vertical="center" wrapText="1"/>
    </xf>
    <xf numFmtId="0" fontId="47" fillId="0" borderId="14" xfId="0" applyFont="1" applyBorder="1" applyAlignment="1">
      <alignment horizontal="center" vertical="center"/>
    </xf>
    <xf numFmtId="49" fontId="53" fillId="4" borderId="92" xfId="1" applyNumberFormat="1" applyFont="1" applyFill="1" applyBorder="1" applyAlignment="1" applyProtection="1">
      <alignment horizontal="center" vertical="center"/>
    </xf>
    <xf numFmtId="4" fontId="54" fillId="4" borderId="0" xfId="0" applyNumberFormat="1" applyFont="1" applyFill="1" applyAlignment="1">
      <alignment horizontal="right" vertical="center"/>
    </xf>
    <xf numFmtId="0" fontId="21" fillId="0" borderId="93" xfId="0" applyFont="1" applyBorder="1"/>
    <xf numFmtId="49" fontId="24" fillId="0" borderId="84" xfId="0" applyNumberFormat="1" applyFont="1" applyBorder="1" applyAlignment="1">
      <alignment horizontal="left" vertical="center"/>
    </xf>
    <xf numFmtId="49" fontId="53" fillId="6" borderId="95" xfId="1" applyNumberFormat="1" applyFont="1" applyFill="1" applyBorder="1" applyAlignment="1" applyProtection="1">
      <alignment horizontal="center" vertical="center"/>
    </xf>
    <xf numFmtId="0" fontId="21" fillId="6" borderId="97" xfId="0" applyFont="1" applyFill="1" applyBorder="1"/>
    <xf numFmtId="43" fontId="21" fillId="0" borderId="0" xfId="0" applyNumberFormat="1" applyFont="1"/>
    <xf numFmtId="0" fontId="51" fillId="0" borderId="84" xfId="0" applyFont="1" applyBorder="1" applyAlignment="1">
      <alignment vertical="center" wrapText="1"/>
    </xf>
    <xf numFmtId="0" fontId="51" fillId="0" borderId="2" xfId="0" applyFont="1" applyBorder="1" applyAlignment="1">
      <alignment vertical="center" wrapText="1"/>
    </xf>
    <xf numFmtId="49" fontId="56" fillId="4" borderId="89" xfId="1" applyNumberFormat="1" applyFont="1" applyFill="1" applyBorder="1" applyAlignment="1" applyProtection="1">
      <alignment horizontal="center" vertical="center"/>
    </xf>
    <xf numFmtId="4" fontId="57" fillId="4" borderId="90" xfId="0" applyNumberFormat="1" applyFont="1" applyFill="1" applyBorder="1" applyAlignment="1">
      <alignment horizontal="right" vertical="center"/>
    </xf>
    <xf numFmtId="0" fontId="58" fillId="0" borderId="0" xfId="0" applyFont="1"/>
    <xf numFmtId="0" fontId="59" fillId="0" borderId="0" xfId="0" applyFont="1"/>
    <xf numFmtId="0" fontId="60" fillId="0" borderId="0" xfId="0" applyFont="1"/>
    <xf numFmtId="0" fontId="61" fillId="0" borderId="0" xfId="0" applyFont="1"/>
    <xf numFmtId="4" fontId="21" fillId="0" borderId="0" xfId="0" applyNumberFormat="1" applyFont="1"/>
    <xf numFmtId="43" fontId="36" fillId="3" borderId="43" xfId="1" applyNumberFormat="1" applyFont="1" applyFill="1" applyBorder="1" applyAlignment="1" applyProtection="1">
      <alignment horizontal="center" vertical="center"/>
      <protection locked="0"/>
    </xf>
    <xf numFmtId="43" fontId="36" fillId="3" borderId="47" xfId="1" applyNumberFormat="1" applyFont="1" applyFill="1" applyBorder="1" applyAlignment="1" applyProtection="1">
      <alignment horizontal="center" vertical="center"/>
      <protection locked="0"/>
    </xf>
    <xf numFmtId="44" fontId="21" fillId="3" borderId="44" xfId="1" applyFont="1" applyFill="1" applyBorder="1" applyAlignment="1" applyProtection="1">
      <alignment horizontal="center" vertical="center"/>
      <protection locked="0"/>
    </xf>
    <xf numFmtId="44" fontId="21" fillId="3" borderId="48" xfId="1" applyFont="1" applyFill="1" applyBorder="1" applyAlignment="1" applyProtection="1">
      <alignment horizontal="center" vertical="center"/>
      <protection locked="0"/>
    </xf>
    <xf numFmtId="166" fontId="36" fillId="3" borderId="58" xfId="0" applyNumberFormat="1" applyFont="1" applyFill="1" applyBorder="1" applyAlignment="1" applyProtection="1">
      <alignment horizontal="center" vertical="center"/>
      <protection locked="0"/>
    </xf>
    <xf numFmtId="166" fontId="36" fillId="3" borderId="61" xfId="0" applyNumberFormat="1" applyFont="1" applyFill="1" applyBorder="1" applyAlignment="1" applyProtection="1">
      <alignment horizontal="center" vertical="center"/>
      <protection locked="0"/>
    </xf>
    <xf numFmtId="44" fontId="36" fillId="3" borderId="58" xfId="1" applyFont="1" applyFill="1" applyBorder="1" applyAlignment="1" applyProtection="1">
      <alignment horizontal="center" vertical="center"/>
      <protection locked="0"/>
    </xf>
    <xf numFmtId="44" fontId="36" fillId="3" borderId="61" xfId="1" applyFont="1" applyFill="1" applyBorder="1" applyAlignment="1" applyProtection="1">
      <alignment horizontal="center" vertical="center"/>
      <protection locked="0"/>
    </xf>
    <xf numFmtId="4" fontId="21" fillId="8" borderId="50" xfId="0" applyNumberFormat="1" applyFont="1" applyFill="1" applyBorder="1" applyAlignment="1" applyProtection="1">
      <alignment horizontal="right" vertical="center"/>
      <protection locked="0"/>
    </xf>
    <xf numFmtId="4" fontId="54" fillId="8" borderId="96" xfId="0" applyNumberFormat="1" applyFont="1" applyFill="1" applyBorder="1" applyAlignment="1" applyProtection="1">
      <alignment horizontal="right" vertical="center"/>
      <protection locked="0"/>
    </xf>
    <xf numFmtId="0" fontId="58" fillId="3" borderId="5" xfId="0" applyFont="1" applyFill="1" applyBorder="1"/>
    <xf numFmtId="0" fontId="21" fillId="3" borderId="8" xfId="0" applyFont="1" applyFill="1" applyBorder="1" applyProtection="1">
      <protection locked="0"/>
    </xf>
    <xf numFmtId="0" fontId="21" fillId="3" borderId="0" xfId="0" applyFont="1" applyFill="1" applyProtection="1">
      <protection locked="0"/>
    </xf>
    <xf numFmtId="0" fontId="21" fillId="3" borderId="9" xfId="0" applyFont="1" applyFill="1" applyBorder="1"/>
    <xf numFmtId="0" fontId="62" fillId="3" borderId="0" xfId="0" applyFont="1" applyFill="1" applyAlignment="1" applyProtection="1">
      <alignment horizontal="right"/>
      <protection locked="0"/>
    </xf>
    <xf numFmtId="4" fontId="54" fillId="6" borderId="96" xfId="0" applyNumberFormat="1" applyFont="1" applyFill="1" applyBorder="1" applyAlignment="1">
      <alignment horizontal="right" vertical="center"/>
    </xf>
    <xf numFmtId="0" fontId="65" fillId="0" borderId="0" xfId="0" applyFont="1"/>
    <xf numFmtId="0" fontId="4" fillId="0" borderId="0" xfId="0" applyFont="1"/>
    <xf numFmtId="1" fontId="4" fillId="0" borderId="0" xfId="0" applyNumberFormat="1" applyFont="1" applyAlignment="1">
      <alignment horizontal="center"/>
    </xf>
    <xf numFmtId="0" fontId="7" fillId="0" borderId="0" xfId="0" applyFont="1" applyAlignment="1">
      <alignment vertical="center" wrapText="1"/>
    </xf>
    <xf numFmtId="0" fontId="67" fillId="0" borderId="0" xfId="0" applyFont="1"/>
    <xf numFmtId="0" fontId="3" fillId="0" borderId="0" xfId="0" applyFont="1" applyAlignment="1">
      <alignment vertical="top" wrapText="1"/>
    </xf>
    <xf numFmtId="0" fontId="21" fillId="8" borderId="97" xfId="0" applyFont="1" applyFill="1" applyBorder="1"/>
    <xf numFmtId="0" fontId="58" fillId="3" borderId="6" xfId="0" applyFont="1" applyFill="1" applyBorder="1"/>
    <xf numFmtId="0" fontId="21" fillId="3" borderId="7" xfId="0" applyFont="1" applyFill="1" applyBorder="1"/>
    <xf numFmtId="0" fontId="21" fillId="0" borderId="0" xfId="0" applyFont="1" applyProtection="1">
      <protection locked="0"/>
    </xf>
    <xf numFmtId="0" fontId="62" fillId="0" borderId="0" xfId="0" applyFont="1" applyProtection="1">
      <protection locked="0"/>
    </xf>
    <xf numFmtId="0" fontId="64" fillId="0" borderId="0" xfId="0" applyFont="1" applyProtection="1">
      <protection locked="0"/>
    </xf>
    <xf numFmtId="0" fontId="58" fillId="0" borderId="6" xfId="0" applyFont="1" applyBorder="1" applyAlignment="1">
      <alignment vertical="center"/>
    </xf>
    <xf numFmtId="0" fontId="58" fillId="0" borderId="5" xfId="0" applyFont="1" applyBorder="1" applyAlignment="1">
      <alignment vertical="center"/>
    </xf>
    <xf numFmtId="0" fontId="58" fillId="0" borderId="7" xfId="0" applyFont="1" applyBorder="1" applyAlignment="1">
      <alignment vertical="center"/>
    </xf>
    <xf numFmtId="0" fontId="21" fillId="0" borderId="8" xfId="0" applyFont="1" applyBorder="1"/>
    <xf numFmtId="0" fontId="21" fillId="0" borderId="9" xfId="0" applyFont="1" applyBorder="1"/>
    <xf numFmtId="0" fontId="62" fillId="0" borderId="9" xfId="0" applyFont="1" applyBorder="1"/>
    <xf numFmtId="0" fontId="62" fillId="0" borderId="10" xfId="0" applyFont="1" applyBorder="1"/>
    <xf numFmtId="0" fontId="62" fillId="0" borderId="12" xfId="0" applyFont="1" applyBorder="1"/>
    <xf numFmtId="0" fontId="21" fillId="3" borderId="1" xfId="0" applyFont="1" applyFill="1" applyBorder="1"/>
    <xf numFmtId="0" fontId="62" fillId="3" borderId="98" xfId="0" applyFont="1" applyFill="1" applyBorder="1" applyProtection="1">
      <protection locked="0"/>
    </xf>
    <xf numFmtId="0" fontId="64" fillId="3" borderId="98" xfId="0" applyFont="1" applyFill="1" applyBorder="1" applyProtection="1">
      <protection locked="0"/>
    </xf>
    <xf numFmtId="0" fontId="64" fillId="3" borderId="99" xfId="0" applyFont="1" applyFill="1" applyBorder="1" applyProtection="1">
      <protection locked="0"/>
    </xf>
    <xf numFmtId="0" fontId="21" fillId="3" borderId="85" xfId="0" applyFont="1" applyFill="1" applyBorder="1"/>
    <xf numFmtId="0" fontId="62" fillId="0" borderId="98" xfId="0" applyFont="1" applyBorder="1" applyAlignment="1">
      <alignment vertical="center"/>
    </xf>
    <xf numFmtId="0" fontId="21" fillId="3" borderId="0" xfId="0" applyFont="1" applyFill="1"/>
    <xf numFmtId="0" fontId="21" fillId="3" borderId="6" xfId="0" applyFont="1" applyFill="1" applyBorder="1"/>
    <xf numFmtId="164" fontId="9" fillId="2" borderId="0" xfId="0" applyNumberFormat="1" applyFont="1" applyFill="1" applyAlignment="1">
      <alignment horizontal="center"/>
    </xf>
    <xf numFmtId="0" fontId="74" fillId="2" borderId="8" xfId="0" applyFont="1" applyFill="1" applyBorder="1"/>
    <xf numFmtId="0" fontId="75" fillId="2" borderId="0" xfId="0" applyFont="1" applyFill="1"/>
    <xf numFmtId="164" fontId="76" fillId="2" borderId="0" xfId="0" applyNumberFormat="1" applyFont="1" applyFill="1" applyAlignment="1">
      <alignment horizontal="center"/>
    </xf>
    <xf numFmtId="165" fontId="3" fillId="9" borderId="3" xfId="2" applyNumberFormat="1" applyFont="1" applyFill="1" applyBorder="1" applyProtection="1">
      <protection locked="0"/>
    </xf>
    <xf numFmtId="0" fontId="71" fillId="0" borderId="0" xfId="0" applyFont="1"/>
    <xf numFmtId="0" fontId="16" fillId="9" borderId="11" xfId="0" applyFont="1" applyFill="1" applyBorder="1" applyAlignment="1" applyProtection="1">
      <alignment horizontal="left" vertical="center"/>
      <protection locked="0"/>
    </xf>
    <xf numFmtId="0" fontId="7" fillId="0" borderId="4" xfId="0" applyFont="1" applyBorder="1" applyAlignment="1">
      <alignment vertical="center"/>
    </xf>
    <xf numFmtId="0" fontId="11" fillId="0" borderId="0" xfId="0" applyFont="1" applyAlignment="1">
      <alignment horizontal="center"/>
    </xf>
    <xf numFmtId="0" fontId="8" fillId="2" borderId="8" xfId="0" applyFont="1" applyFill="1" applyBorder="1" applyAlignment="1">
      <alignment horizontal="left"/>
    </xf>
    <xf numFmtId="0" fontId="8" fillId="2" borderId="0" xfId="0" applyFont="1" applyFill="1" applyAlignment="1">
      <alignment horizontal="left"/>
    </xf>
    <xf numFmtId="44" fontId="3" fillId="2" borderId="0" xfId="0" applyNumberFormat="1" applyFont="1" applyFill="1" applyAlignment="1">
      <alignment horizontal="center"/>
    </xf>
    <xf numFmtId="0" fontId="8" fillId="2" borderId="103" xfId="0" applyFont="1" applyFill="1" applyBorder="1"/>
    <xf numFmtId="44" fontId="3" fillId="0" borderId="0" xfId="1" applyFont="1"/>
    <xf numFmtId="44" fontId="3" fillId="0" borderId="0" xfId="0" applyNumberFormat="1" applyFont="1"/>
    <xf numFmtId="0" fontId="2" fillId="0" borderId="0" xfId="0" applyFont="1" applyAlignment="1">
      <alignment vertical="center"/>
    </xf>
    <xf numFmtId="0" fontId="71" fillId="0" borderId="0" xfId="0" applyFont="1" applyAlignment="1">
      <alignment horizontal="right"/>
    </xf>
    <xf numFmtId="0" fontId="3" fillId="0" borderId="0" xfId="0" applyFont="1" applyProtection="1">
      <protection locked="0"/>
      <extLst>
        <ext xmlns:xfpb="http://schemas.microsoft.com/office/spreadsheetml/2022/featurepropertybag" uri="{C7286773-470A-42A8-94C5-96B5CB345126}">
          <xfpb:xfComplement i="0"/>
        </ext>
      </extLst>
    </xf>
    <xf numFmtId="0" fontId="8" fillId="0" borderId="0" xfId="0" applyFont="1"/>
    <xf numFmtId="14" fontId="5" fillId="0" borderId="0" xfId="1" applyNumberFormat="1" applyFont="1" applyFill="1" applyBorder="1" applyAlignment="1" applyProtection="1"/>
    <xf numFmtId="14" fontId="3" fillId="0" borderId="0" xfId="1" applyNumberFormat="1" applyFont="1" applyFill="1" applyBorder="1" applyAlignment="1" applyProtection="1">
      <alignment horizontal="center"/>
    </xf>
    <xf numFmtId="165" fontId="3" fillId="0" borderId="0" xfId="2" applyNumberFormat="1" applyFont="1" applyFill="1" applyBorder="1" applyProtection="1"/>
    <xf numFmtId="0" fontId="7" fillId="0" borderId="107" xfId="0" applyFont="1" applyBorder="1" applyAlignment="1">
      <alignment horizontal="center"/>
    </xf>
    <xf numFmtId="0" fontId="7" fillId="0" borderId="108" xfId="0" applyFont="1" applyBorder="1" applyAlignment="1">
      <alignment horizontal="center"/>
    </xf>
    <xf numFmtId="0" fontId="7" fillId="0" borderId="109" xfId="0" applyFont="1" applyBorder="1" applyAlignment="1">
      <alignment horizontal="center"/>
    </xf>
    <xf numFmtId="0" fontId="7" fillId="0" borderId="110" xfId="0" applyFont="1" applyBorder="1" applyAlignment="1">
      <alignment horizontal="center"/>
    </xf>
    <xf numFmtId="0" fontId="7" fillId="0" borderId="117" xfId="0" applyFont="1" applyBorder="1" applyAlignment="1">
      <alignment horizontal="center"/>
    </xf>
    <xf numFmtId="0" fontId="7" fillId="0" borderId="118" xfId="0" applyFont="1" applyBorder="1" applyAlignment="1">
      <alignment horizontal="center"/>
    </xf>
    <xf numFmtId="49" fontId="3" fillId="9" borderId="1" xfId="1" applyNumberFormat="1" applyFont="1" applyFill="1" applyBorder="1" applyAlignment="1" applyProtection="1">
      <alignment horizontal="center"/>
      <protection locked="0"/>
    </xf>
    <xf numFmtId="1" fontId="9" fillId="2" borderId="0" xfId="0" applyNumberFormat="1" applyFont="1" applyFill="1" applyAlignment="1">
      <alignment horizontal="center"/>
    </xf>
    <xf numFmtId="0" fontId="8" fillId="2" borderId="122" xfId="0" applyFont="1" applyFill="1" applyBorder="1"/>
    <xf numFmtId="1" fontId="9" fillId="2" borderId="123" xfId="0" applyNumberFormat="1" applyFont="1" applyFill="1" applyBorder="1" applyAlignment="1">
      <alignment horizontal="center"/>
    </xf>
    <xf numFmtId="164" fontId="9" fillId="2" borderId="123" xfId="0" applyNumberFormat="1" applyFont="1" applyFill="1" applyBorder="1" applyAlignment="1">
      <alignment horizontal="center"/>
    </xf>
    <xf numFmtId="164" fontId="9" fillId="2" borderId="0" xfId="0" applyNumberFormat="1" applyFont="1" applyFill="1" applyAlignment="1">
      <alignment horizontal="right"/>
    </xf>
    <xf numFmtId="0" fontId="4" fillId="10" borderId="106" xfId="0" applyFont="1" applyFill="1" applyBorder="1" applyAlignment="1">
      <alignment horizontal="center"/>
    </xf>
    <xf numFmtId="0" fontId="4" fillId="10" borderId="0" xfId="0" applyFont="1" applyFill="1" applyAlignment="1">
      <alignment horizontal="center"/>
    </xf>
    <xf numFmtId="0" fontId="4" fillId="10" borderId="0" xfId="0" applyFont="1" applyFill="1" applyAlignment="1">
      <alignment horizontal="center" wrapText="1"/>
    </xf>
    <xf numFmtId="0" fontId="4" fillId="10" borderId="111" xfId="0" applyFont="1" applyFill="1" applyBorder="1" applyAlignment="1">
      <alignment horizontal="left" vertical="top"/>
    </xf>
    <xf numFmtId="0" fontId="7" fillId="10" borderId="116" xfId="0" applyFont="1" applyFill="1" applyBorder="1" applyAlignment="1">
      <alignment horizontal="left" vertical="top"/>
    </xf>
    <xf numFmtId="0" fontId="4" fillId="10" borderId="116" xfId="0" applyFont="1" applyFill="1" applyBorder="1"/>
    <xf numFmtId="0" fontId="7" fillId="10" borderId="92" xfId="0" applyFont="1" applyFill="1" applyBorder="1"/>
    <xf numFmtId="0" fontId="4" fillId="10" borderId="119" xfId="0" applyFont="1" applyFill="1" applyBorder="1" applyAlignment="1">
      <alignment horizontal="center"/>
    </xf>
    <xf numFmtId="0" fontId="4" fillId="10" borderId="120" xfId="0" applyFont="1" applyFill="1" applyBorder="1" applyAlignment="1">
      <alignment horizontal="center"/>
    </xf>
    <xf numFmtId="0" fontId="4" fillId="10" borderId="121" xfId="0" applyFont="1" applyFill="1" applyBorder="1" applyAlignment="1">
      <alignment horizontal="center"/>
    </xf>
    <xf numFmtId="0" fontId="4" fillId="10" borderId="8" xfId="0" applyFont="1" applyFill="1" applyBorder="1" applyAlignment="1">
      <alignment horizontal="center"/>
    </xf>
    <xf numFmtId="0" fontId="4" fillId="10" borderId="93" xfId="0" applyFont="1" applyFill="1" applyBorder="1" applyAlignment="1">
      <alignment horizontal="center" wrapText="1"/>
    </xf>
    <xf numFmtId="0" fontId="2" fillId="2" borderId="0" xfId="0" applyFont="1" applyFill="1" applyAlignment="1">
      <alignment wrapText="1"/>
    </xf>
    <xf numFmtId="0" fontId="80" fillId="0" borderId="0" xfId="0" applyFont="1" applyAlignment="1">
      <alignment vertical="center"/>
    </xf>
    <xf numFmtId="0" fontId="81" fillId="0" borderId="4" xfId="0" applyFont="1" applyBorder="1"/>
    <xf numFmtId="0" fontId="82" fillId="0" borderId="4" xfId="0" applyFont="1" applyBorder="1" applyAlignment="1">
      <alignment vertical="center"/>
    </xf>
    <xf numFmtId="0" fontId="5" fillId="0" borderId="0" xfId="0" applyFont="1" applyAlignment="1">
      <alignment horizontal="center"/>
    </xf>
    <xf numFmtId="44" fontId="3" fillId="0" borderId="14" xfId="1" applyFont="1" applyFill="1" applyBorder="1" applyAlignment="1">
      <alignment horizontal="center"/>
    </xf>
    <xf numFmtId="0" fontId="2" fillId="0" borderId="0" xfId="0" applyFont="1" applyAlignment="1">
      <alignment horizontal="left"/>
    </xf>
    <xf numFmtId="0" fontId="19" fillId="0" borderId="15" xfId="0" applyFont="1" applyBorder="1" applyAlignment="1">
      <alignment horizontal="left" vertical="top" wrapText="1"/>
    </xf>
    <xf numFmtId="0" fontId="19" fillId="0" borderId="14"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0" xfId="0" applyFont="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1" xfId="0" applyFont="1" applyBorder="1" applyAlignment="1">
      <alignment horizontal="left" vertical="top" wrapText="1"/>
    </xf>
    <xf numFmtId="0" fontId="19" fillId="0" borderId="20" xfId="0" applyFont="1" applyBorder="1" applyAlignment="1">
      <alignment horizontal="left" vertical="top" wrapText="1"/>
    </xf>
    <xf numFmtId="0" fontId="78" fillId="0" borderId="124" xfId="0" applyFont="1" applyBorder="1" applyAlignment="1">
      <alignment horizontal="left" vertical="top" wrapText="1"/>
    </xf>
    <xf numFmtId="0" fontId="19" fillId="0" borderId="125" xfId="0" applyFont="1" applyBorder="1" applyAlignment="1">
      <alignment horizontal="left" vertical="top" wrapText="1"/>
    </xf>
    <xf numFmtId="0" fontId="19" fillId="0" borderId="126" xfId="0" applyFont="1" applyBorder="1" applyAlignment="1">
      <alignment horizontal="left" vertical="top" wrapText="1"/>
    </xf>
    <xf numFmtId="0" fontId="19" fillId="0" borderId="106" xfId="0" applyFont="1" applyBorder="1" applyAlignment="1">
      <alignment horizontal="left" vertical="top" wrapText="1"/>
    </xf>
    <xf numFmtId="0" fontId="19" fillId="0" borderId="127" xfId="0" applyFont="1" applyBorder="1" applyAlignment="1">
      <alignment horizontal="left" vertical="top" wrapText="1"/>
    </xf>
    <xf numFmtId="0" fontId="19" fillId="0" borderId="128" xfId="0" applyFont="1" applyBorder="1" applyAlignment="1">
      <alignment horizontal="left" vertical="top" wrapText="1"/>
    </xf>
    <xf numFmtId="0" fontId="19" fillId="0" borderId="129" xfId="0" applyFont="1" applyBorder="1" applyAlignment="1">
      <alignment horizontal="left" vertical="top" wrapText="1"/>
    </xf>
    <xf numFmtId="0" fontId="19" fillId="0" borderId="130" xfId="0" applyFont="1" applyBorder="1" applyAlignment="1">
      <alignment horizontal="left" vertical="top" wrapText="1"/>
    </xf>
    <xf numFmtId="0" fontId="77" fillId="0" borderId="15" xfId="0" applyFont="1" applyBorder="1" applyAlignment="1">
      <alignment horizontal="left" vertical="top" wrapText="1"/>
    </xf>
    <xf numFmtId="0" fontId="77" fillId="0" borderId="14" xfId="0" applyFont="1" applyBorder="1" applyAlignment="1">
      <alignment horizontal="left" vertical="top" wrapText="1"/>
    </xf>
    <xf numFmtId="0" fontId="77" fillId="0" borderId="16" xfId="0" applyFont="1" applyBorder="1" applyAlignment="1">
      <alignment horizontal="left" vertical="top" wrapText="1"/>
    </xf>
    <xf numFmtId="0" fontId="77" fillId="0" borderId="17" xfId="0" applyFont="1" applyBorder="1" applyAlignment="1">
      <alignment horizontal="left" vertical="top" wrapText="1"/>
    </xf>
    <xf numFmtId="0" fontId="77" fillId="0" borderId="0" xfId="0" applyFont="1" applyAlignment="1">
      <alignment horizontal="left" vertical="top" wrapText="1"/>
    </xf>
    <xf numFmtId="0" fontId="77" fillId="0" borderId="18" xfId="0" applyFont="1" applyBorder="1" applyAlignment="1">
      <alignment horizontal="left" vertical="top" wrapText="1"/>
    </xf>
    <xf numFmtId="0" fontId="77" fillId="0" borderId="19" xfId="0" applyFont="1" applyBorder="1" applyAlignment="1">
      <alignment horizontal="left" vertical="top" wrapText="1"/>
    </xf>
    <xf numFmtId="0" fontId="77" fillId="0" borderId="1" xfId="0" applyFont="1" applyBorder="1" applyAlignment="1">
      <alignment horizontal="left" vertical="top" wrapText="1"/>
    </xf>
    <xf numFmtId="0" fontId="77" fillId="0" borderId="20" xfId="0" applyFont="1" applyBorder="1" applyAlignment="1">
      <alignment horizontal="left" vertical="top" wrapText="1"/>
    </xf>
    <xf numFmtId="0" fontId="20" fillId="0" borderId="14"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0" xfId="0" applyFont="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1" xfId="0" applyFont="1" applyBorder="1" applyAlignment="1">
      <alignment horizontal="left" vertical="top" wrapText="1"/>
    </xf>
    <xf numFmtId="0" fontId="20" fillId="0" borderId="20" xfId="0" applyFont="1" applyBorder="1" applyAlignment="1">
      <alignment horizontal="left" vertical="top" wrapText="1"/>
    </xf>
    <xf numFmtId="0" fontId="19" fillId="0" borderId="124" xfId="0" applyFont="1" applyBorder="1" applyAlignment="1">
      <alignment horizontal="left" vertical="top" wrapText="1"/>
    </xf>
    <xf numFmtId="0" fontId="79" fillId="0" borderId="124" xfId="0" applyFont="1" applyBorder="1" applyAlignment="1">
      <alignment horizontal="left" vertical="top" wrapText="1"/>
    </xf>
    <xf numFmtId="0" fontId="20" fillId="0" borderId="125" xfId="0" applyFont="1" applyBorder="1" applyAlignment="1">
      <alignment horizontal="left" vertical="top" wrapText="1"/>
    </xf>
    <xf numFmtId="0" fontId="20" fillId="0" borderId="126" xfId="0" applyFont="1" applyBorder="1" applyAlignment="1">
      <alignment horizontal="left" vertical="top" wrapText="1"/>
    </xf>
    <xf numFmtId="0" fontId="20" fillId="0" borderId="106" xfId="0" applyFont="1" applyBorder="1" applyAlignment="1">
      <alignment horizontal="left" vertical="top" wrapText="1"/>
    </xf>
    <xf numFmtId="0" fontId="20" fillId="0" borderId="127" xfId="0" applyFont="1" applyBorder="1" applyAlignment="1">
      <alignment horizontal="left" vertical="top" wrapText="1"/>
    </xf>
    <xf numFmtId="0" fontId="20" fillId="0" borderId="128" xfId="0" applyFont="1" applyBorder="1" applyAlignment="1">
      <alignment horizontal="left" vertical="top" wrapText="1"/>
    </xf>
    <xf numFmtId="0" fontId="20" fillId="0" borderId="129" xfId="0" applyFont="1" applyBorder="1" applyAlignment="1">
      <alignment horizontal="left" vertical="top" wrapText="1"/>
    </xf>
    <xf numFmtId="0" fontId="20" fillId="0" borderId="130" xfId="0" applyFont="1" applyBorder="1" applyAlignment="1">
      <alignment horizontal="left" vertical="top" wrapText="1"/>
    </xf>
    <xf numFmtId="0" fontId="4" fillId="0" borderId="0" xfId="0" applyFont="1" applyAlignment="1">
      <alignment horizontal="left"/>
    </xf>
    <xf numFmtId="0" fontId="2" fillId="0" borderId="0" xfId="0" applyFont="1" applyAlignment="1">
      <alignment horizontal="center"/>
    </xf>
    <xf numFmtId="0" fontId="4" fillId="0" borderId="14" xfId="0" applyFont="1" applyBorder="1" applyAlignment="1">
      <alignment horizontal="center" vertical="center"/>
    </xf>
    <xf numFmtId="0" fontId="0" fillId="0" borderId="14" xfId="0" applyBorder="1" applyAlignment="1">
      <alignment horizontal="center"/>
    </xf>
    <xf numFmtId="0" fontId="80" fillId="0" borderId="4" xfId="0" applyFont="1" applyBorder="1" applyAlignment="1">
      <alignment horizontal="left" vertical="center"/>
    </xf>
    <xf numFmtId="44" fontId="3" fillId="9" borderId="1" xfId="1" applyFont="1" applyFill="1" applyBorder="1" applyAlignment="1" applyProtection="1">
      <alignment horizontal="center"/>
      <protection locked="0"/>
    </xf>
    <xf numFmtId="44" fontId="3" fillId="2" borderId="1" xfId="1" applyFont="1" applyFill="1" applyBorder="1" applyAlignment="1">
      <alignment horizontal="center"/>
    </xf>
    <xf numFmtId="0" fontId="4" fillId="0" borderId="102" xfId="0" applyFont="1" applyBorder="1" applyAlignment="1">
      <alignment horizontal="left" vertical="center"/>
    </xf>
    <xf numFmtId="44" fontId="3" fillId="2" borderId="2" xfId="1" applyFont="1" applyFill="1" applyBorder="1" applyAlignment="1">
      <alignment horizontal="center"/>
    </xf>
    <xf numFmtId="44" fontId="3" fillId="2" borderId="14" xfId="1" applyFont="1" applyFill="1" applyBorder="1" applyAlignment="1">
      <alignment horizontal="center"/>
    </xf>
    <xf numFmtId="44" fontId="3" fillId="9" borderId="2" xfId="1" applyFont="1" applyFill="1" applyBorder="1" applyAlignment="1" applyProtection="1">
      <alignment horizontal="center"/>
      <protection locked="0"/>
    </xf>
    <xf numFmtId="0" fontId="4" fillId="0" borderId="4" xfId="0" applyFont="1" applyBorder="1" applyAlignment="1">
      <alignment horizontal="left" vertical="center"/>
    </xf>
    <xf numFmtId="0" fontId="11" fillId="0" borderId="0" xfId="0" applyFont="1" applyAlignment="1">
      <alignment horizontal="center"/>
    </xf>
    <xf numFmtId="0" fontId="72" fillId="0" borderId="0" xfId="0" applyFont="1" applyAlignment="1">
      <alignment horizontal="center"/>
    </xf>
    <xf numFmtId="0" fontId="4" fillId="0" borderId="101" xfId="0" applyFont="1" applyBorder="1" applyAlignment="1">
      <alignment horizontal="left" vertical="center"/>
    </xf>
    <xf numFmtId="0" fontId="4" fillId="10" borderId="112" xfId="0" applyFont="1" applyFill="1" applyBorder="1" applyAlignment="1">
      <alignment horizontal="center" vertical="center"/>
    </xf>
    <xf numFmtId="0" fontId="4" fillId="10" borderId="113" xfId="0" applyFont="1" applyFill="1" applyBorder="1" applyAlignment="1">
      <alignment horizontal="center" vertical="center"/>
    </xf>
    <xf numFmtId="0" fontId="4" fillId="10" borderId="114" xfId="0" applyFont="1" applyFill="1" applyBorder="1" applyAlignment="1">
      <alignment horizontal="center" vertical="center"/>
    </xf>
    <xf numFmtId="0" fontId="4" fillId="10" borderId="115" xfId="0" applyFont="1" applyFill="1" applyBorder="1" applyAlignment="1">
      <alignment horizontal="center" vertical="center"/>
    </xf>
    <xf numFmtId="0" fontId="7" fillId="0" borderId="111"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0" xfId="0" applyFont="1" applyAlignment="1">
      <alignment horizontal="center" vertical="center" wrapText="1"/>
    </xf>
    <xf numFmtId="0" fontId="7" fillId="0" borderId="93"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1" xfId="0" applyFont="1" applyBorder="1" applyAlignment="1">
      <alignment horizontal="center" vertical="center" wrapText="1"/>
    </xf>
    <xf numFmtId="0" fontId="8" fillId="0" borderId="0" xfId="0" applyFont="1" applyAlignment="1">
      <alignment horizontal="left"/>
    </xf>
    <xf numFmtId="0" fontId="80" fillId="0" borderId="102" xfId="0" applyFont="1" applyBorder="1" applyAlignment="1">
      <alignment horizontal="left" vertical="center"/>
    </xf>
    <xf numFmtId="164" fontId="9" fillId="2" borderId="105" xfId="0" applyNumberFormat="1" applyFont="1" applyFill="1" applyBorder="1" applyAlignment="1">
      <alignment horizontal="center"/>
    </xf>
    <xf numFmtId="0" fontId="9" fillId="2" borderId="105" xfId="0" applyFont="1" applyFill="1" applyBorder="1" applyAlignment="1">
      <alignment horizontal="center"/>
    </xf>
    <xf numFmtId="44" fontId="3" fillId="2" borderId="0" xfId="0" applyNumberFormat="1" applyFont="1" applyFill="1" applyAlignment="1">
      <alignment horizontal="center"/>
    </xf>
    <xf numFmtId="44" fontId="3" fillId="2" borderId="9" xfId="0" applyNumberFormat="1" applyFont="1" applyFill="1" applyBorder="1" applyAlignment="1">
      <alignment horizontal="center"/>
    </xf>
    <xf numFmtId="164" fontId="7" fillId="2" borderId="0" xfId="0" applyNumberFormat="1" applyFont="1" applyFill="1" applyAlignment="1">
      <alignment horizontal="center"/>
    </xf>
    <xf numFmtId="44" fontId="5" fillId="2" borderId="0" xfId="0" applyNumberFormat="1" applyFont="1" applyFill="1" applyAlignment="1">
      <alignment horizontal="center"/>
    </xf>
    <xf numFmtId="44" fontId="5" fillId="2" borderId="104" xfId="0" applyNumberFormat="1" applyFont="1" applyFill="1" applyBorder="1" applyAlignment="1">
      <alignment horizontal="center"/>
    </xf>
    <xf numFmtId="0" fontId="8" fillId="2" borderId="8" xfId="0" applyFont="1" applyFill="1" applyBorder="1" applyAlignment="1">
      <alignment horizontal="left"/>
    </xf>
    <xf numFmtId="0" fontId="8" fillId="2" borderId="0" xfId="0" applyFont="1" applyFill="1" applyAlignment="1">
      <alignment horizontal="left"/>
    </xf>
    <xf numFmtId="0" fontId="5" fillId="2" borderId="8" xfId="0" applyFont="1" applyFill="1" applyBorder="1" applyAlignment="1">
      <alignment horizontal="right"/>
    </xf>
    <xf numFmtId="0" fontId="5" fillId="2" borderId="0" xfId="0" applyFont="1" applyFill="1" applyAlignment="1">
      <alignment horizontal="right"/>
    </xf>
    <xf numFmtId="0" fontId="3" fillId="2" borderId="0" xfId="0" applyFont="1" applyFill="1" applyAlignment="1">
      <alignment horizontal="center"/>
    </xf>
    <xf numFmtId="0" fontId="7" fillId="0" borderId="4" xfId="0" applyFont="1" applyBorder="1" applyAlignment="1">
      <alignment horizontal="left"/>
    </xf>
    <xf numFmtId="0" fontId="8" fillId="0" borderId="0" xfId="0" applyFont="1" applyAlignment="1">
      <alignment horizontal="right"/>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5" fillId="2" borderId="9" xfId="0" applyFont="1" applyFill="1" applyBorder="1" applyAlignment="1">
      <alignment horizontal="right"/>
    </xf>
    <xf numFmtId="164" fontId="3" fillId="2" borderId="1" xfId="0" applyNumberFormat="1" applyFont="1" applyFill="1" applyBorder="1" applyAlignment="1">
      <alignment horizontal="center"/>
    </xf>
    <xf numFmtId="44" fontId="3" fillId="2" borderId="0" xfId="1" applyFont="1" applyFill="1" applyBorder="1" applyAlignment="1">
      <alignment horizontal="center"/>
    </xf>
    <xf numFmtId="44" fontId="3" fillId="2" borderId="9" xfId="1" applyFont="1" applyFill="1" applyBorder="1" applyAlignment="1">
      <alignment horizontal="center"/>
    </xf>
    <xf numFmtId="164" fontId="8" fillId="2" borderId="0" xfId="0" applyNumberFormat="1" applyFont="1" applyFill="1" applyAlignment="1">
      <alignment horizontal="center"/>
    </xf>
    <xf numFmtId="0" fontId="70" fillId="0" borderId="0" xfId="3" applyFont="1" applyAlignment="1">
      <alignment horizontal="center"/>
    </xf>
    <xf numFmtId="0" fontId="7" fillId="0" borderId="4" xfId="0" applyFont="1" applyBorder="1" applyAlignment="1">
      <alignment horizontal="left" vertical="center"/>
    </xf>
    <xf numFmtId="0" fontId="71" fillId="0" borderId="0" xfId="0" applyFont="1" applyAlignment="1">
      <alignment horizontal="right"/>
    </xf>
    <xf numFmtId="0" fontId="5" fillId="0" borderId="4" xfId="0" applyFont="1" applyBorder="1" applyAlignment="1">
      <alignment horizontal="left" vertical="center"/>
    </xf>
    <xf numFmtId="0" fontId="3" fillId="9" borderId="0" xfId="0" applyFont="1" applyFill="1" applyAlignment="1" applyProtection="1">
      <alignment horizontal="left"/>
      <protection locked="0"/>
    </xf>
    <xf numFmtId="49" fontId="16" fillId="9" borderId="11" xfId="0" applyNumberFormat="1" applyFont="1" applyFill="1" applyBorder="1" applyAlignment="1" applyProtection="1">
      <alignment horizontal="center"/>
      <protection locked="0"/>
    </xf>
    <xf numFmtId="0" fontId="16" fillId="9" borderId="11" xfId="0" applyFont="1" applyFill="1" applyBorder="1" applyAlignment="1" applyProtection="1">
      <alignment horizontal="center"/>
      <protection locked="0"/>
    </xf>
    <xf numFmtId="0" fontId="15" fillId="0" borderId="0" xfId="0" applyFont="1" applyAlignment="1">
      <alignment horizontal="left"/>
    </xf>
    <xf numFmtId="0" fontId="3" fillId="9" borderId="11" xfId="0" applyFont="1" applyFill="1" applyBorder="1" applyAlignment="1" applyProtection="1">
      <alignment horizontal="center"/>
      <protection locked="0"/>
    </xf>
    <xf numFmtId="0" fontId="68" fillId="9" borderId="11" xfId="0" applyFont="1" applyFill="1" applyBorder="1" applyAlignment="1" applyProtection="1">
      <alignment horizontal="center"/>
      <protection locked="0"/>
    </xf>
    <xf numFmtId="0" fontId="17" fillId="0" borderId="0" xfId="0" applyFont="1" applyAlignment="1">
      <alignment horizontal="left"/>
    </xf>
    <xf numFmtId="0" fontId="16" fillId="0" borderId="0" xfId="0" applyFont="1" applyAlignment="1">
      <alignment horizontal="left" vertical="top" wrapText="1"/>
    </xf>
    <xf numFmtId="0" fontId="18" fillId="0" borderId="0" xfId="0" applyFont="1" applyAlignment="1">
      <alignment horizontal="left" vertical="top" wrapText="1"/>
    </xf>
    <xf numFmtId="0" fontId="16" fillId="9" borderId="11" xfId="0" applyFont="1" applyFill="1" applyBorder="1" applyAlignment="1" applyProtection="1">
      <alignment horizontal="left" vertical="center"/>
      <protection locked="0"/>
    </xf>
    <xf numFmtId="0" fontId="16" fillId="9" borderId="11" xfId="0" applyFont="1" applyFill="1" applyBorder="1" applyAlignment="1" applyProtection="1">
      <alignment horizontal="left"/>
      <protection locked="0"/>
    </xf>
    <xf numFmtId="0" fontId="10" fillId="0" borderId="0" xfId="0" applyFont="1" applyAlignment="1">
      <alignment horizontal="center"/>
    </xf>
    <xf numFmtId="0" fontId="11" fillId="0" borderId="0" xfId="0" applyFont="1" applyAlignment="1">
      <alignment horizontal="left"/>
    </xf>
    <xf numFmtId="0" fontId="3" fillId="9" borderId="0" xfId="0" applyFont="1" applyFill="1" applyAlignment="1" applyProtection="1">
      <alignment horizontal="left" vertical="center"/>
      <protection locked="0"/>
    </xf>
    <xf numFmtId="0" fontId="5" fillId="9" borderId="0" xfId="0" applyFont="1" applyFill="1" applyAlignment="1" applyProtection="1">
      <alignment horizontal="left" vertical="center"/>
      <protection locked="0"/>
    </xf>
    <xf numFmtId="0" fontId="3" fillId="9" borderId="0" xfId="0" applyFont="1" applyFill="1" applyAlignment="1">
      <alignment horizontal="left" vertical="center"/>
    </xf>
    <xf numFmtId="14" fontId="3" fillId="9" borderId="2" xfId="1" applyNumberFormat="1" applyFont="1" applyFill="1" applyBorder="1" applyAlignment="1" applyProtection="1">
      <alignment horizontal="center"/>
      <protection locked="0"/>
    </xf>
    <xf numFmtId="0" fontId="4" fillId="0" borderId="0" xfId="0" applyFont="1" applyAlignment="1">
      <alignment horizontal="left" vertical="center"/>
    </xf>
    <xf numFmtId="0" fontId="3" fillId="9" borderId="5" xfId="0" applyFont="1" applyFill="1" applyBorder="1" applyAlignment="1" applyProtection="1">
      <alignment horizontal="left" vertical="top" wrapText="1"/>
      <protection locked="0"/>
    </xf>
    <xf numFmtId="0" fontId="3" fillId="9" borderId="6" xfId="0" applyFont="1" applyFill="1" applyBorder="1" applyAlignment="1" applyProtection="1">
      <alignment horizontal="left" vertical="top" wrapText="1"/>
      <protection locked="0"/>
    </xf>
    <xf numFmtId="0" fontId="3" fillId="9" borderId="7" xfId="0" applyFont="1" applyFill="1" applyBorder="1" applyAlignment="1" applyProtection="1">
      <alignment horizontal="left" vertical="top" wrapText="1"/>
      <protection locked="0"/>
    </xf>
    <xf numFmtId="0" fontId="3" fillId="9" borderId="8" xfId="0" applyFont="1" applyFill="1" applyBorder="1" applyAlignment="1" applyProtection="1">
      <alignment horizontal="left" vertical="top" wrapText="1"/>
      <protection locked="0"/>
    </xf>
    <xf numFmtId="0" fontId="3" fillId="9" borderId="0" xfId="0" applyFont="1" applyFill="1" applyAlignment="1" applyProtection="1">
      <alignment horizontal="left" vertical="top" wrapText="1"/>
      <protection locked="0"/>
    </xf>
    <xf numFmtId="0" fontId="3" fillId="9" borderId="9" xfId="0" applyFont="1" applyFill="1" applyBorder="1" applyAlignment="1" applyProtection="1">
      <alignment horizontal="left" vertical="top" wrapText="1"/>
      <protection locked="0"/>
    </xf>
    <xf numFmtId="0" fontId="3" fillId="9" borderId="10" xfId="0" applyFont="1" applyFill="1" applyBorder="1" applyAlignment="1" applyProtection="1">
      <alignment horizontal="left" vertical="top" wrapText="1"/>
      <protection locked="0"/>
    </xf>
    <xf numFmtId="0" fontId="3" fillId="9" borderId="11"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14" fontId="3" fillId="9" borderId="1" xfId="1" applyNumberFormat="1" applyFont="1" applyFill="1" applyBorder="1" applyAlignment="1" applyProtection="1">
      <alignment horizontal="center"/>
      <protection locked="0"/>
    </xf>
    <xf numFmtId="14" fontId="5" fillId="0" borderId="1" xfId="1" applyNumberFormat="1" applyFont="1" applyFill="1" applyBorder="1" applyAlignment="1" applyProtection="1">
      <alignment horizontal="center"/>
    </xf>
    <xf numFmtId="49" fontId="3" fillId="9" borderId="1" xfId="1" applyNumberFormat="1" applyFont="1" applyFill="1" applyBorder="1" applyAlignment="1" applyProtection="1">
      <alignment horizontal="center"/>
      <protection locked="0"/>
    </xf>
    <xf numFmtId="0" fontId="62" fillId="0" borderId="0" xfId="0" applyFont="1" applyAlignment="1">
      <alignment horizontal="center"/>
    </xf>
    <xf numFmtId="0" fontId="62" fillId="0" borderId="1" xfId="0" applyFont="1" applyBorder="1" applyAlignment="1">
      <alignment horizontal="center"/>
    </xf>
    <xf numFmtId="14" fontId="62" fillId="0" borderId="11" xfId="0" applyNumberFormat="1" applyFont="1" applyBorder="1" applyAlignment="1">
      <alignment horizontal="center"/>
    </xf>
    <xf numFmtId="0" fontId="62" fillId="0" borderId="8" xfId="0" applyFont="1" applyBorder="1" applyAlignment="1">
      <alignment horizontal="left" vertical="center"/>
    </xf>
    <xf numFmtId="0" fontId="62" fillId="0" borderId="98" xfId="0" applyFont="1" applyBorder="1" applyAlignment="1">
      <alignment horizontal="left" vertical="center"/>
    </xf>
    <xf numFmtId="0" fontId="62" fillId="0" borderId="2" xfId="0" applyFont="1" applyBorder="1" applyAlignment="1">
      <alignment horizontal="center"/>
    </xf>
    <xf numFmtId="0" fontId="21" fillId="3" borderId="0" xfId="0" applyFont="1" applyFill="1" applyAlignment="1" applyProtection="1">
      <alignment horizontal="center"/>
      <protection locked="0"/>
    </xf>
    <xf numFmtId="0" fontId="21" fillId="3" borderId="9" xfId="0" applyFont="1" applyFill="1" applyBorder="1" applyAlignment="1" applyProtection="1">
      <alignment horizontal="center"/>
      <protection locked="0"/>
    </xf>
    <xf numFmtId="0" fontId="21" fillId="3" borderId="1" xfId="0" applyFont="1" applyFill="1" applyBorder="1" applyAlignment="1" applyProtection="1">
      <alignment horizontal="center"/>
      <protection locked="0"/>
    </xf>
    <xf numFmtId="0" fontId="21" fillId="3" borderId="13" xfId="0" applyFont="1" applyFill="1" applyBorder="1" applyAlignment="1" applyProtection="1">
      <alignment horizontal="center"/>
      <protection locked="0"/>
    </xf>
    <xf numFmtId="0" fontId="62" fillId="3" borderId="1" xfId="0" applyFont="1" applyFill="1" applyBorder="1" applyAlignment="1" applyProtection="1">
      <alignment horizontal="center"/>
      <protection locked="0"/>
    </xf>
    <xf numFmtId="0" fontId="62" fillId="3" borderId="13" xfId="0" applyFont="1" applyFill="1" applyBorder="1" applyAlignment="1" applyProtection="1">
      <alignment horizontal="center"/>
      <protection locked="0"/>
    </xf>
    <xf numFmtId="14" fontId="62" fillId="3" borderId="85" xfId="0" applyNumberFormat="1" applyFont="1" applyFill="1" applyBorder="1" applyAlignment="1" applyProtection="1">
      <alignment horizontal="center"/>
      <protection locked="0"/>
    </xf>
    <xf numFmtId="14" fontId="62" fillId="3" borderId="100" xfId="0" applyNumberFormat="1" applyFont="1" applyFill="1" applyBorder="1" applyAlignment="1" applyProtection="1">
      <alignment horizontal="center"/>
      <protection locked="0"/>
    </xf>
    <xf numFmtId="0" fontId="59" fillId="7" borderId="0" xfId="0" applyFont="1" applyFill="1" applyAlignment="1">
      <alignment horizontal="center"/>
    </xf>
    <xf numFmtId="0" fontId="58" fillId="7" borderId="0" xfId="0" applyFont="1" applyFill="1" applyAlignment="1">
      <alignment horizontal="center"/>
    </xf>
    <xf numFmtId="0" fontId="51" fillId="0" borderId="84" xfId="0" applyFont="1" applyBorder="1" applyAlignment="1">
      <alignment horizontal="left" vertical="center" wrapText="1"/>
    </xf>
    <xf numFmtId="0" fontId="51" fillId="0" borderId="2" xfId="0" applyFont="1" applyBorder="1" applyAlignment="1">
      <alignment horizontal="left" vertical="center" wrapText="1"/>
    </xf>
    <xf numFmtId="0" fontId="21" fillId="0" borderId="2" xfId="0" applyFont="1" applyBorder="1" applyAlignment="1">
      <alignment vertical="center"/>
    </xf>
    <xf numFmtId="0" fontId="45" fillId="0" borderId="2" xfId="0" applyFont="1" applyBorder="1" applyAlignment="1">
      <alignment horizontal="center" vertical="center" wrapText="1"/>
    </xf>
    <xf numFmtId="0" fontId="52" fillId="0" borderId="87" xfId="0" applyFont="1" applyBorder="1" applyAlignment="1">
      <alignment horizontal="center" vertical="center" wrapText="1"/>
    </xf>
    <xf numFmtId="0" fontId="47" fillId="0" borderId="88" xfId="0" applyFont="1" applyBorder="1" applyAlignment="1">
      <alignment horizontal="center" vertical="center"/>
    </xf>
    <xf numFmtId="0" fontId="47" fillId="0" borderId="2" xfId="0" applyFont="1" applyBorder="1" applyAlignment="1">
      <alignment horizontal="center" vertical="center"/>
    </xf>
    <xf numFmtId="0" fontId="24" fillId="0" borderId="94" xfId="0" applyFont="1" applyBorder="1" applyAlignment="1">
      <alignment horizontal="left" vertical="center"/>
    </xf>
    <xf numFmtId="0" fontId="24" fillId="0" borderId="2" xfId="0" applyFont="1" applyBorder="1" applyAlignment="1">
      <alignment horizontal="left" vertical="center"/>
    </xf>
    <xf numFmtId="0" fontId="21" fillId="0" borderId="14" xfId="0" applyFont="1" applyBorder="1" applyAlignment="1">
      <alignment vertical="center"/>
    </xf>
    <xf numFmtId="0" fontId="47" fillId="0" borderId="14" xfId="0" applyFont="1" applyBorder="1" applyAlignment="1">
      <alignment horizontal="center" vertical="center"/>
    </xf>
    <xf numFmtId="0" fontId="23" fillId="0" borderId="14" xfId="0" applyFont="1" applyBorder="1" applyAlignment="1">
      <alignment horizontal="center" vertical="center"/>
    </xf>
    <xf numFmtId="0" fontId="48" fillId="5" borderId="2" xfId="0" applyFont="1" applyFill="1" applyBorder="1" applyAlignment="1">
      <alignment horizontal="left" vertical="center"/>
    </xf>
    <xf numFmtId="0" fontId="50" fillId="5" borderId="85" xfId="0" applyFont="1" applyFill="1" applyBorder="1" applyAlignment="1">
      <alignment horizontal="center"/>
    </xf>
    <xf numFmtId="0" fontId="21" fillId="0" borderId="85" xfId="0" applyFont="1" applyBorder="1" applyAlignment="1">
      <alignment horizontal="center"/>
    </xf>
    <xf numFmtId="0" fontId="21" fillId="0" borderId="86" xfId="0" applyFont="1" applyBorder="1" applyAlignment="1">
      <alignment horizontal="center"/>
    </xf>
    <xf numFmtId="0" fontId="45" fillId="0" borderId="87" xfId="0" applyFont="1" applyBorder="1" applyAlignment="1">
      <alignment horizontal="center" vertical="center" wrapText="1"/>
    </xf>
    <xf numFmtId="0" fontId="38" fillId="0" borderId="0" xfId="0" applyFont="1" applyAlignment="1">
      <alignment horizontal="right"/>
    </xf>
    <xf numFmtId="0" fontId="34" fillId="6" borderId="38" xfId="0" applyFont="1" applyFill="1" applyBorder="1" applyAlignment="1">
      <alignment horizontal="left" vertical="center"/>
    </xf>
    <xf numFmtId="0" fontId="47" fillId="6" borderId="38" xfId="0" applyFont="1" applyFill="1" applyBorder="1" applyAlignment="1">
      <alignment horizontal="left" vertical="center"/>
    </xf>
    <xf numFmtId="0" fontId="33" fillId="6" borderId="0" xfId="0" applyFont="1" applyFill="1" applyAlignment="1">
      <alignment horizontal="center"/>
    </xf>
    <xf numFmtId="0" fontId="21" fillId="6" borderId="0" xfId="0" applyFont="1" applyFill="1" applyAlignment="1">
      <alignment horizontal="center"/>
    </xf>
    <xf numFmtId="0" fontId="21" fillId="6" borderId="18" xfId="0" applyFont="1" applyFill="1" applyBorder="1" applyAlignment="1">
      <alignment horizontal="center"/>
    </xf>
    <xf numFmtId="0" fontId="36" fillId="0" borderId="82" xfId="0" applyFont="1" applyBorder="1" applyAlignment="1">
      <alignment horizontal="left" vertical="center"/>
    </xf>
    <xf numFmtId="0" fontId="48" fillId="5" borderId="2" xfId="0" applyFont="1" applyFill="1" applyBorder="1" applyAlignment="1">
      <alignment horizontal="center" vertical="center"/>
    </xf>
    <xf numFmtId="0" fontId="36" fillId="4" borderId="70" xfId="0" applyFont="1" applyFill="1" applyBorder="1" applyAlignment="1">
      <alignment horizontal="left" vertical="center"/>
    </xf>
    <xf numFmtId="0" fontId="36" fillId="4" borderId="71" xfId="0" applyFont="1" applyFill="1" applyBorder="1" applyAlignment="1">
      <alignment horizontal="left" vertical="center"/>
    </xf>
    <xf numFmtId="0" fontId="38" fillId="8" borderId="72" xfId="0" applyFont="1" applyFill="1" applyBorder="1" applyAlignment="1" applyProtection="1">
      <alignment horizontal="center" vertical="center"/>
      <protection locked="0"/>
    </xf>
    <xf numFmtId="0" fontId="38" fillId="8" borderId="70" xfId="0" applyFont="1" applyFill="1" applyBorder="1" applyAlignment="1" applyProtection="1">
      <alignment horizontal="center" vertical="center"/>
      <protection locked="0"/>
    </xf>
    <xf numFmtId="0" fontId="38" fillId="8" borderId="69" xfId="0" applyFont="1" applyFill="1" applyBorder="1" applyAlignment="1" applyProtection="1">
      <alignment horizontal="center" vertical="center"/>
      <protection locked="0"/>
    </xf>
    <xf numFmtId="0" fontId="38" fillId="3" borderId="54" xfId="0" applyFont="1" applyFill="1" applyBorder="1" applyAlignment="1" applyProtection="1">
      <alignment horizontal="left" vertical="top" wrapText="1"/>
      <protection locked="0"/>
    </xf>
    <xf numFmtId="0" fontId="38" fillId="3" borderId="55" xfId="0" applyFont="1" applyFill="1" applyBorder="1" applyAlignment="1" applyProtection="1">
      <alignment horizontal="left" vertical="top" wrapText="1"/>
      <protection locked="0"/>
    </xf>
    <xf numFmtId="0" fontId="38" fillId="3" borderId="56" xfId="0" applyFont="1" applyFill="1" applyBorder="1" applyAlignment="1" applyProtection="1">
      <alignment horizontal="left" vertical="top" wrapText="1"/>
      <protection locked="0"/>
    </xf>
    <xf numFmtId="0" fontId="34" fillId="6" borderId="73" xfId="0" applyFont="1" applyFill="1" applyBorder="1" applyAlignment="1">
      <alignment horizontal="left" vertical="center"/>
    </xf>
    <xf numFmtId="0" fontId="21" fillId="6" borderId="73" xfId="0" applyFont="1" applyFill="1" applyBorder="1" applyAlignment="1">
      <alignment vertical="center"/>
    </xf>
    <xf numFmtId="0" fontId="21" fillId="0" borderId="73" xfId="0" applyFont="1" applyBorder="1" applyAlignment="1">
      <alignment vertical="center"/>
    </xf>
    <xf numFmtId="0" fontId="21" fillId="0" borderId="74" xfId="0" applyFont="1" applyBorder="1" applyAlignment="1">
      <alignment vertical="center"/>
    </xf>
    <xf numFmtId="0" fontId="45" fillId="0" borderId="76" xfId="0" applyFont="1" applyBorder="1" applyAlignment="1">
      <alignment horizontal="right" vertical="center"/>
    </xf>
    <xf numFmtId="0" fontId="45" fillId="0" borderId="57" xfId="0" applyFont="1" applyBorder="1" applyAlignment="1">
      <alignment horizontal="right" vertical="center"/>
    </xf>
    <xf numFmtId="0" fontId="45" fillId="0" borderId="77" xfId="0" applyFont="1" applyBorder="1" applyAlignment="1">
      <alignment horizontal="right" vertical="center"/>
    </xf>
    <xf numFmtId="0" fontId="46" fillId="0" borderId="76" xfId="0" applyFont="1" applyBorder="1" applyAlignment="1">
      <alignment horizontal="center" vertical="center"/>
    </xf>
    <xf numFmtId="0" fontId="46" fillId="0" borderId="78" xfId="0" applyFont="1" applyBorder="1" applyAlignment="1">
      <alignment horizontal="center" vertical="center"/>
    </xf>
    <xf numFmtId="49" fontId="41" fillId="8" borderId="54" xfId="0" applyNumberFormat="1" applyFont="1" applyFill="1" applyBorder="1" applyAlignment="1" applyProtection="1">
      <alignment horizontal="left" vertical="top" wrapText="1" shrinkToFit="1"/>
      <protection locked="0"/>
    </xf>
    <xf numFmtId="49" fontId="41" fillId="8" borderId="55" xfId="0" applyNumberFormat="1" applyFont="1" applyFill="1" applyBorder="1" applyAlignment="1" applyProtection="1">
      <alignment horizontal="left" vertical="top" wrapText="1" shrinkToFit="1"/>
      <protection locked="0"/>
    </xf>
    <xf numFmtId="49" fontId="41" fillId="8" borderId="56" xfId="0" applyNumberFormat="1" applyFont="1" applyFill="1" applyBorder="1" applyAlignment="1" applyProtection="1">
      <alignment horizontal="left" vertical="top" wrapText="1" shrinkToFit="1"/>
      <protection locked="0"/>
    </xf>
    <xf numFmtId="0" fontId="34" fillId="6" borderId="33" xfId="0" applyFont="1" applyFill="1" applyBorder="1" applyAlignment="1">
      <alignment horizontal="left"/>
    </xf>
    <xf numFmtId="0" fontId="21" fillId="6" borderId="33" xfId="0" applyFont="1" applyFill="1" applyBorder="1" applyAlignment="1">
      <alignment horizontal="left"/>
    </xf>
    <xf numFmtId="0" fontId="21" fillId="6" borderId="38" xfId="0" applyFont="1" applyFill="1" applyBorder="1" applyAlignment="1">
      <alignment horizontal="left"/>
    </xf>
    <xf numFmtId="0" fontId="33" fillId="6" borderId="38" xfId="0" applyFont="1" applyFill="1" applyBorder="1" applyAlignment="1">
      <alignment horizontal="center"/>
    </xf>
    <xf numFmtId="0" fontId="21" fillId="6" borderId="38" xfId="0" applyFont="1" applyFill="1" applyBorder="1" applyAlignment="1">
      <alignment horizontal="center"/>
    </xf>
    <xf numFmtId="0" fontId="21" fillId="6" borderId="65" xfId="0" applyFont="1" applyFill="1" applyBorder="1" applyAlignment="1">
      <alignment horizontal="center"/>
    </xf>
    <xf numFmtId="0" fontId="36" fillId="4" borderId="27" xfId="0" applyFont="1" applyFill="1" applyBorder="1" applyAlignment="1">
      <alignment horizontal="left" vertical="center"/>
    </xf>
    <xf numFmtId="0" fontId="36" fillId="4" borderId="28" xfId="0" applyFont="1" applyFill="1" applyBorder="1" applyAlignment="1">
      <alignment horizontal="left" vertical="center"/>
    </xf>
    <xf numFmtId="0" fontId="36" fillId="4" borderId="0" xfId="0" applyFont="1" applyFill="1" applyAlignment="1">
      <alignment horizontal="left" vertical="center"/>
    </xf>
    <xf numFmtId="0" fontId="36" fillId="4" borderId="31" xfId="0" applyFont="1" applyFill="1" applyBorder="1" applyAlignment="1">
      <alignment horizontal="left" vertical="center"/>
    </xf>
    <xf numFmtId="0" fontId="38" fillId="8" borderId="66" xfId="0" applyFont="1" applyFill="1" applyBorder="1" applyAlignment="1" applyProtection="1">
      <alignment horizontal="center" vertical="center"/>
      <protection locked="0"/>
    </xf>
    <xf numFmtId="0" fontId="38" fillId="8" borderId="67" xfId="0" applyFont="1" applyFill="1" applyBorder="1" applyAlignment="1" applyProtection="1">
      <alignment horizontal="center" vertical="center"/>
      <protection locked="0"/>
    </xf>
    <xf numFmtId="0" fontId="38" fillId="8" borderId="68" xfId="0" applyFont="1" applyFill="1" applyBorder="1" applyAlignment="1" applyProtection="1">
      <alignment horizontal="center" vertical="center"/>
      <protection locked="0"/>
    </xf>
    <xf numFmtId="0" fontId="36" fillId="3" borderId="59"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41" xfId="0" applyFont="1" applyFill="1" applyBorder="1" applyAlignment="1" applyProtection="1">
      <alignment horizontal="center" vertical="center"/>
      <protection locked="0"/>
    </xf>
    <xf numFmtId="0" fontId="36" fillId="3" borderId="42" xfId="0" applyFont="1" applyFill="1" applyBorder="1" applyAlignment="1" applyProtection="1">
      <alignment horizontal="center" vertical="center"/>
      <protection locked="0"/>
    </xf>
    <xf numFmtId="0" fontId="33" fillId="6" borderId="33" xfId="0" applyFont="1" applyFill="1" applyBorder="1" applyAlignment="1">
      <alignment horizontal="left" vertical="center"/>
    </xf>
    <xf numFmtId="0" fontId="34" fillId="6" borderId="39" xfId="0" applyFont="1" applyFill="1" applyBorder="1" applyAlignment="1">
      <alignment horizontal="center"/>
    </xf>
    <xf numFmtId="0" fontId="36" fillId="6" borderId="39" xfId="0" applyFont="1" applyFill="1" applyBorder="1" applyAlignment="1">
      <alignment horizontal="center"/>
    </xf>
    <xf numFmtId="0" fontId="36" fillId="6" borderId="40" xfId="0" applyFont="1" applyFill="1" applyBorder="1" applyAlignment="1">
      <alignment horizontal="center"/>
    </xf>
    <xf numFmtId="0" fontId="27" fillId="4" borderId="26" xfId="0" applyFont="1" applyFill="1" applyBorder="1" applyAlignment="1">
      <alignment horizontal="left" vertical="center"/>
    </xf>
    <xf numFmtId="0" fontId="27" fillId="4" borderId="28" xfId="0" applyFont="1" applyFill="1" applyBorder="1" applyAlignment="1">
      <alignment horizontal="left" vertical="center"/>
    </xf>
    <xf numFmtId="0" fontId="27" fillId="4" borderId="35" xfId="0" applyFont="1" applyFill="1" applyBorder="1" applyAlignment="1">
      <alignment horizontal="left" vertical="center"/>
    </xf>
    <xf numFmtId="0" fontId="27" fillId="4" borderId="36" xfId="0" applyFont="1" applyFill="1" applyBorder="1" applyAlignment="1">
      <alignment horizontal="left" vertical="center"/>
    </xf>
    <xf numFmtId="0" fontId="32" fillId="3" borderId="26" xfId="0" applyFont="1" applyFill="1" applyBorder="1" applyAlignment="1" applyProtection="1">
      <alignment horizontal="left" vertical="center" wrapText="1"/>
      <protection locked="0"/>
    </xf>
    <xf numFmtId="0" fontId="32" fillId="3" borderId="27" xfId="0" applyFont="1" applyFill="1" applyBorder="1" applyAlignment="1" applyProtection="1">
      <alignment horizontal="left" vertical="center" wrapText="1"/>
      <protection locked="0"/>
    </xf>
    <xf numFmtId="0" fontId="32" fillId="3" borderId="28" xfId="0" applyFont="1" applyFill="1" applyBorder="1" applyAlignment="1" applyProtection="1">
      <alignment horizontal="left" vertical="center" wrapText="1"/>
      <protection locked="0"/>
    </xf>
    <xf numFmtId="0" fontId="32" fillId="3" borderId="35" xfId="0" applyFont="1" applyFill="1" applyBorder="1" applyAlignment="1" applyProtection="1">
      <alignment horizontal="left" vertical="center" wrapText="1"/>
      <protection locked="0"/>
    </xf>
    <xf numFmtId="0" fontId="32" fillId="3" borderId="1" xfId="0" applyFont="1" applyFill="1" applyBorder="1" applyAlignment="1" applyProtection="1">
      <alignment horizontal="left" vertical="center" wrapText="1"/>
      <protection locked="0"/>
    </xf>
    <xf numFmtId="0" fontId="32" fillId="3" borderId="36" xfId="0" applyFont="1" applyFill="1" applyBorder="1" applyAlignment="1" applyProtection="1">
      <alignment horizontal="left" vertical="center" wrapText="1"/>
      <protection locked="0"/>
    </xf>
    <xf numFmtId="0" fontId="23" fillId="4" borderId="26"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28" xfId="0" applyFont="1" applyFill="1" applyBorder="1" applyAlignment="1">
      <alignment horizontal="center" vertical="center"/>
    </xf>
    <xf numFmtId="14" fontId="21" fillId="0" borderId="35"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25" fillId="5" borderId="21" xfId="0" applyFont="1" applyFill="1" applyBorder="1" applyAlignment="1">
      <alignment horizontal="center" vertical="center"/>
    </xf>
    <xf numFmtId="0" fontId="25" fillId="5" borderId="6" xfId="0" applyFont="1" applyFill="1" applyBorder="1" applyAlignment="1">
      <alignment horizontal="center" vertical="center"/>
    </xf>
    <xf numFmtId="0" fontId="26" fillId="0" borderId="22" xfId="0" applyFont="1" applyBorder="1" applyAlignment="1">
      <alignment horizontal="center"/>
    </xf>
    <xf numFmtId="0" fontId="27" fillId="4" borderId="23" xfId="0" applyFont="1" applyFill="1" applyBorder="1" applyAlignment="1">
      <alignment horizontal="left" vertical="center"/>
    </xf>
    <xf numFmtId="0" fontId="27" fillId="4" borderId="24" xfId="0" applyFont="1" applyFill="1" applyBorder="1" applyAlignment="1">
      <alignment horizontal="left" vertical="center"/>
    </xf>
    <xf numFmtId="49" fontId="28" fillId="3" borderId="23" xfId="0" applyNumberFormat="1" applyFont="1" applyFill="1" applyBorder="1" applyAlignment="1" applyProtection="1">
      <alignment horizontal="left" vertical="center"/>
      <protection locked="0"/>
    </xf>
    <xf numFmtId="49" fontId="29" fillId="3" borderId="25" xfId="0" applyNumberFormat="1" applyFont="1" applyFill="1" applyBorder="1" applyAlignment="1" applyProtection="1">
      <alignment horizontal="left" vertical="center"/>
      <protection locked="0"/>
    </xf>
    <xf numFmtId="49" fontId="29" fillId="3" borderId="23" xfId="0" applyNumberFormat="1" applyFont="1" applyFill="1" applyBorder="1" applyAlignment="1" applyProtection="1">
      <alignment horizontal="left" vertical="center" wrapText="1"/>
      <protection locked="0"/>
    </xf>
    <xf numFmtId="49" fontId="29" fillId="3" borderId="25" xfId="0" applyNumberFormat="1" applyFont="1" applyFill="1" applyBorder="1" applyAlignment="1" applyProtection="1">
      <alignment horizontal="left" vertical="center" wrapText="1"/>
      <protection locked="0"/>
    </xf>
    <xf numFmtId="49" fontId="30" fillId="3" borderId="24" xfId="0" applyNumberFormat="1" applyFont="1" applyFill="1" applyBorder="1" applyAlignment="1" applyProtection="1">
      <alignment vertical="center"/>
      <protection locked="0"/>
    </xf>
    <xf numFmtId="0" fontId="31" fillId="8" borderId="30" xfId="0" applyFont="1" applyFill="1" applyBorder="1" applyAlignment="1" applyProtection="1">
      <alignment horizontal="center" vertical="center"/>
      <protection locked="0"/>
    </xf>
    <xf numFmtId="0" fontId="31" fillId="8" borderId="0" xfId="0" applyFont="1" applyFill="1" applyAlignment="1" applyProtection="1">
      <alignment horizontal="center" vertical="center"/>
      <protection locked="0"/>
    </xf>
    <xf numFmtId="0" fontId="31" fillId="8" borderId="31" xfId="0" applyFont="1" applyFill="1" applyBorder="1" applyAlignment="1" applyProtection="1">
      <alignment horizontal="center" vertical="center"/>
      <protection locked="0"/>
    </xf>
    <xf numFmtId="0" fontId="31" fillId="8" borderId="32" xfId="0" applyFont="1" applyFill="1" applyBorder="1" applyAlignment="1" applyProtection="1">
      <alignment horizontal="center" vertical="center"/>
      <protection locked="0"/>
    </xf>
    <xf numFmtId="0" fontId="31" fillId="8" borderId="33" xfId="0" applyFont="1" applyFill="1" applyBorder="1" applyAlignment="1" applyProtection="1">
      <alignment horizontal="center" vertical="center"/>
      <protection locked="0"/>
    </xf>
    <xf numFmtId="0" fontId="31" fillId="8" borderId="34" xfId="0" applyFont="1" applyFill="1" applyBorder="1" applyAlignment="1" applyProtection="1">
      <alignment horizontal="center" vertical="center"/>
      <protection locked="0"/>
    </xf>
    <xf numFmtId="49" fontId="29" fillId="3" borderId="24" xfId="0" applyNumberFormat="1" applyFont="1" applyFill="1" applyBorder="1" applyAlignment="1" applyProtection="1">
      <alignment horizontal="left" vertical="center" wrapText="1"/>
      <protection locked="0"/>
    </xf>
    <xf numFmtId="49" fontId="30" fillId="3" borderId="24" xfId="0" applyNumberFormat="1" applyFont="1" applyFill="1" applyBorder="1" applyAlignment="1" applyProtection="1">
      <protection locked="0"/>
    </xf>
    <xf numFmtId="0" fontId="21" fillId="0" borderId="0" xfId="0" applyFont="1" applyAlignment="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C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7</xdr:row>
      <xdr:rowOff>47625</xdr:rowOff>
    </xdr:from>
    <xdr:to>
      <xdr:col>8</xdr:col>
      <xdr:colOff>420558</xdr:colOff>
      <xdr:row>11</xdr:row>
      <xdr:rowOff>66784</xdr:rowOff>
    </xdr:to>
    <xdr:pic>
      <xdr:nvPicPr>
        <xdr:cNvPr id="2" name="Picture 1" descr="Screen Clipp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6075" y="1428750"/>
          <a:ext cx="2876951" cy="7811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457200</xdr:colOff>
      <xdr:row>5</xdr:row>
      <xdr:rowOff>0</xdr:rowOff>
    </xdr:from>
    <xdr:to>
      <xdr:col>7</xdr:col>
      <xdr:colOff>257175</xdr:colOff>
      <xdr:row>9</xdr:row>
      <xdr:rowOff>66675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4400550" y="1000125"/>
          <a:ext cx="457200" cy="8286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85726</xdr:colOff>
      <xdr:row>23</xdr:row>
      <xdr:rowOff>152400</xdr:rowOff>
    </xdr:from>
    <xdr:to>
      <xdr:col>8</xdr:col>
      <xdr:colOff>635001</xdr:colOff>
      <xdr:row>29</xdr:row>
      <xdr:rowOff>109139</xdr:rowOff>
    </xdr:to>
    <xdr:pic>
      <xdr:nvPicPr>
        <xdr:cNvPr id="5" name="Picture 4" descr="Screen Clipping">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4551" y="4581525"/>
          <a:ext cx="3930650" cy="10997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628650</xdr:colOff>
      <xdr:row>21</xdr:row>
      <xdr:rowOff>152400</xdr:rowOff>
    </xdr:from>
    <xdr:to>
      <xdr:col>5</xdr:col>
      <xdr:colOff>333375</xdr:colOff>
      <xdr:row>25</xdr:row>
      <xdr:rowOff>142875</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943100" y="4200525"/>
          <a:ext cx="1676400" cy="7524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0</xdr:col>
      <xdr:colOff>485775</xdr:colOff>
      <xdr:row>8</xdr:row>
      <xdr:rowOff>9525</xdr:rowOff>
    </xdr:from>
    <xdr:to>
      <xdr:col>3</xdr:col>
      <xdr:colOff>69850</xdr:colOff>
      <xdr:row>10</xdr:row>
      <xdr:rowOff>140308</xdr:rowOff>
    </xdr:to>
    <xdr:pic>
      <xdr:nvPicPr>
        <xdr:cNvPr id="8" name="Picture 7" descr="Screen Clippi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5775" y="1581150"/>
          <a:ext cx="1619250" cy="5117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438150</xdr:colOff>
      <xdr:row>7</xdr:row>
      <xdr:rowOff>0</xdr:rowOff>
    </xdr:from>
    <xdr:to>
      <xdr:col>3</xdr:col>
      <xdr:colOff>352425</xdr:colOff>
      <xdr:row>8</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752600" y="1381125"/>
          <a:ext cx="571500" cy="285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KCHA 2025 Branding">
  <a:themeElements>
    <a:clrScheme name="KCHA 2025 Branding">
      <a:dk1>
        <a:sysClr val="windowText" lastClr="000000"/>
      </a:dk1>
      <a:lt1>
        <a:sysClr val="window" lastClr="FFFFFF"/>
      </a:lt1>
      <a:dk2>
        <a:srgbClr val="0E2841"/>
      </a:dk2>
      <a:lt2>
        <a:srgbClr val="E8E8E8"/>
      </a:lt2>
      <a:accent1>
        <a:srgbClr val="41141F"/>
      </a:accent1>
      <a:accent2>
        <a:srgbClr val="772730"/>
      </a:accent2>
      <a:accent3>
        <a:srgbClr val="FEDAA2"/>
      </a:accent3>
      <a:accent4>
        <a:srgbClr val="BF414E"/>
      </a:accent4>
      <a:accent5>
        <a:srgbClr val="949955"/>
      </a:accent5>
      <a:accent6>
        <a:srgbClr val="889EA6"/>
      </a:accent6>
      <a:hlink>
        <a:srgbClr val="772730"/>
      </a:hlink>
      <a:folHlink>
        <a:srgbClr val="78206E"/>
      </a:folHlink>
    </a:clrScheme>
    <a:fontScheme name="Custom 1">
      <a:majorFont>
        <a:latin typeface="Arial"/>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or.wa.gov/forms-publications/forms-subject/local-sales-use-tax-rates-alphabetical-city"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2"/>
  <sheetViews>
    <sheetView view="pageLayout" zoomScale="80" zoomScaleNormal="100" zoomScalePageLayoutView="80" workbookViewId="0">
      <selection activeCell="Q9" sqref="Q9"/>
    </sheetView>
  </sheetViews>
  <sheetFormatPr defaultColWidth="8.875" defaultRowHeight="15"/>
  <sheetData>
    <row r="1" spans="1:9" ht="18.95">
      <c r="A1" s="258" t="s">
        <v>0</v>
      </c>
      <c r="B1" s="258"/>
      <c r="C1" s="258"/>
      <c r="D1" s="258"/>
      <c r="E1" s="258"/>
    </row>
    <row r="4" spans="1:9">
      <c r="A4" s="214" t="s">
        <v>1</v>
      </c>
      <c r="B4" s="214"/>
      <c r="C4" s="214"/>
    </row>
    <row r="5" spans="1:9">
      <c r="A5" s="215" t="s">
        <v>2</v>
      </c>
      <c r="B5" s="241"/>
      <c r="C5" s="241"/>
      <c r="D5" s="241"/>
      <c r="E5" s="241"/>
      <c r="F5" s="241"/>
      <c r="G5" s="241"/>
      <c r="H5" s="241"/>
      <c r="I5" s="242"/>
    </row>
    <row r="6" spans="1:9">
      <c r="A6" s="243"/>
      <c r="B6" s="244"/>
      <c r="C6" s="244"/>
      <c r="D6" s="244"/>
      <c r="E6" s="244"/>
      <c r="F6" s="244"/>
      <c r="G6" s="244"/>
      <c r="H6" s="244"/>
      <c r="I6" s="245"/>
    </row>
    <row r="7" spans="1:9">
      <c r="A7" s="243"/>
      <c r="B7" s="244"/>
      <c r="C7" s="244"/>
      <c r="D7" s="244"/>
      <c r="E7" s="244"/>
      <c r="F7" s="244"/>
      <c r="G7" s="244"/>
      <c r="H7" s="244"/>
      <c r="I7" s="245"/>
    </row>
    <row r="8" spans="1:9">
      <c r="A8" s="246"/>
      <c r="B8" s="247"/>
      <c r="C8" s="247"/>
      <c r="D8" s="247"/>
      <c r="E8" s="247"/>
      <c r="F8" s="247"/>
      <c r="G8" s="247"/>
      <c r="H8" s="247"/>
      <c r="I8" s="248"/>
    </row>
    <row r="9" spans="1:9">
      <c r="A9" s="39"/>
      <c r="B9" s="39"/>
      <c r="C9" s="39"/>
      <c r="D9" s="39"/>
      <c r="E9" s="39"/>
      <c r="F9" s="39"/>
      <c r="G9" s="39"/>
      <c r="H9" s="39"/>
      <c r="I9" s="39"/>
    </row>
    <row r="10" spans="1:9">
      <c r="A10" s="39"/>
      <c r="B10" s="39"/>
      <c r="C10" s="39"/>
      <c r="D10" s="39"/>
      <c r="E10" s="39"/>
      <c r="F10" s="39"/>
      <c r="G10" s="39"/>
      <c r="H10" s="39"/>
      <c r="I10" s="39"/>
    </row>
    <row r="11" spans="1:9">
      <c r="A11" s="39"/>
      <c r="B11" s="39"/>
      <c r="C11" s="39"/>
      <c r="D11" s="39"/>
      <c r="E11" s="39"/>
      <c r="F11" s="39"/>
      <c r="G11" s="39"/>
      <c r="H11" s="39"/>
      <c r="I11" s="39"/>
    </row>
    <row r="12" spans="1:9">
      <c r="A12" s="38"/>
      <c r="B12" s="38"/>
      <c r="C12" s="38"/>
      <c r="D12" s="38"/>
      <c r="E12" s="38"/>
      <c r="F12" s="38"/>
      <c r="G12" s="38"/>
      <c r="H12" s="38"/>
      <c r="I12" s="38"/>
    </row>
    <row r="13" spans="1:9">
      <c r="A13" s="214" t="s">
        <v>3</v>
      </c>
      <c r="B13" s="214"/>
      <c r="C13" s="214"/>
    </row>
    <row r="14" spans="1:9" ht="15" customHeight="1">
      <c r="A14" s="224" t="s">
        <v>4</v>
      </c>
      <c r="B14" s="225"/>
      <c r="C14" s="225"/>
      <c r="D14" s="225"/>
      <c r="E14" s="225"/>
      <c r="F14" s="225"/>
      <c r="G14" s="225"/>
      <c r="H14" s="225"/>
      <c r="I14" s="226"/>
    </row>
    <row r="15" spans="1:9">
      <c r="A15" s="227"/>
      <c r="B15" s="219"/>
      <c r="C15" s="219"/>
      <c r="D15" s="219"/>
      <c r="E15" s="219"/>
      <c r="F15" s="219"/>
      <c r="G15" s="219"/>
      <c r="H15" s="219"/>
      <c r="I15" s="228"/>
    </row>
    <row r="16" spans="1:9">
      <c r="A16" s="227"/>
      <c r="B16" s="219"/>
      <c r="C16" s="219"/>
      <c r="D16" s="219"/>
      <c r="E16" s="219"/>
      <c r="F16" s="219"/>
      <c r="G16" s="219"/>
      <c r="H16" s="219"/>
      <c r="I16" s="228"/>
    </row>
    <row r="17" spans="1:9">
      <c r="A17" s="229"/>
      <c r="B17" s="230"/>
      <c r="C17" s="230"/>
      <c r="D17" s="230"/>
      <c r="E17" s="230"/>
      <c r="F17" s="230"/>
      <c r="G17" s="230"/>
      <c r="H17" s="230"/>
      <c r="I17" s="231"/>
    </row>
    <row r="18" spans="1:9">
      <c r="A18" s="38"/>
      <c r="B18" s="38"/>
      <c r="C18" s="38"/>
      <c r="D18" s="38"/>
      <c r="E18" s="38"/>
      <c r="F18" s="38"/>
      <c r="G18" s="38"/>
      <c r="H18" s="38"/>
      <c r="I18" s="38"/>
    </row>
    <row r="19" spans="1:9">
      <c r="A19" s="259" t="s">
        <v>5</v>
      </c>
      <c r="B19" s="259"/>
      <c r="C19" s="259"/>
      <c r="D19" s="259"/>
    </row>
    <row r="20" spans="1:9">
      <c r="A20" s="232" t="s">
        <v>6</v>
      </c>
      <c r="B20" s="233"/>
      <c r="C20" s="233"/>
      <c r="D20" s="233"/>
      <c r="E20" s="233"/>
      <c r="F20" s="233"/>
      <c r="G20" s="233"/>
      <c r="H20" s="233"/>
      <c r="I20" s="234"/>
    </row>
    <row r="21" spans="1:9">
      <c r="A21" s="235"/>
      <c r="B21" s="236"/>
      <c r="C21" s="236"/>
      <c r="D21" s="236"/>
      <c r="E21" s="236"/>
      <c r="F21" s="236"/>
      <c r="G21" s="236"/>
      <c r="H21" s="236"/>
      <c r="I21" s="237"/>
    </row>
    <row r="22" spans="1:9">
      <c r="A22" s="235"/>
      <c r="B22" s="236"/>
      <c r="C22" s="236"/>
      <c r="D22" s="236"/>
      <c r="E22" s="236"/>
      <c r="F22" s="236"/>
      <c r="G22" s="236"/>
      <c r="H22" s="236"/>
      <c r="I22" s="237"/>
    </row>
    <row r="23" spans="1:9">
      <c r="A23" s="238"/>
      <c r="B23" s="239"/>
      <c r="C23" s="239"/>
      <c r="D23" s="239"/>
      <c r="E23" s="239"/>
      <c r="F23" s="239"/>
      <c r="G23" s="239"/>
      <c r="H23" s="239"/>
      <c r="I23" s="240"/>
    </row>
    <row r="24" spans="1:9">
      <c r="A24" s="39"/>
      <c r="B24" s="39"/>
      <c r="C24" s="39"/>
      <c r="D24" s="39"/>
      <c r="E24" s="39"/>
      <c r="F24" s="39"/>
      <c r="G24" s="39"/>
      <c r="H24" s="39"/>
      <c r="I24" s="39"/>
    </row>
    <row r="25" spans="1:9">
      <c r="A25" s="39"/>
      <c r="B25" s="39"/>
      <c r="C25" s="39"/>
      <c r="D25" s="39"/>
      <c r="E25" s="39"/>
      <c r="F25" s="39"/>
      <c r="G25" s="39"/>
      <c r="H25" s="39"/>
      <c r="I25" s="39"/>
    </row>
    <row r="26" spans="1:9">
      <c r="A26" s="39"/>
      <c r="B26" s="39"/>
      <c r="C26" s="39"/>
      <c r="D26" s="39"/>
      <c r="E26" s="39"/>
      <c r="F26" s="39"/>
      <c r="G26" s="39"/>
      <c r="H26" s="39"/>
      <c r="I26" s="39"/>
    </row>
    <row r="27" spans="1:9">
      <c r="A27" s="39"/>
      <c r="B27" s="39"/>
      <c r="C27" s="39"/>
      <c r="D27" s="39"/>
      <c r="E27" s="39"/>
      <c r="F27" s="39"/>
      <c r="G27" s="39"/>
      <c r="H27" s="39"/>
      <c r="I27" s="39"/>
    </row>
    <row r="28" spans="1:9">
      <c r="A28" s="39"/>
      <c r="B28" s="39"/>
      <c r="C28" s="39"/>
      <c r="D28" s="39"/>
      <c r="E28" s="39"/>
      <c r="F28" s="39"/>
      <c r="G28" s="39"/>
      <c r="H28" s="39"/>
      <c r="I28" s="39"/>
    </row>
    <row r="29" spans="1:9">
      <c r="A29" s="39"/>
      <c r="B29" s="39"/>
      <c r="C29" s="39"/>
      <c r="D29" s="39"/>
      <c r="E29" s="39"/>
      <c r="F29" s="39"/>
      <c r="G29" s="39"/>
      <c r="H29" s="39"/>
      <c r="I29" s="39"/>
    </row>
    <row r="30" spans="1:9">
      <c r="A30" s="39"/>
      <c r="B30" s="39"/>
      <c r="C30" s="39"/>
      <c r="D30" s="39"/>
      <c r="E30" s="39"/>
      <c r="F30" s="39"/>
      <c r="G30" s="39"/>
      <c r="H30" s="39"/>
      <c r="I30" s="39"/>
    </row>
    <row r="31" spans="1:9">
      <c r="A31" s="39"/>
      <c r="B31" s="39"/>
      <c r="C31" s="39"/>
      <c r="D31" s="39"/>
      <c r="E31" s="39"/>
      <c r="F31" s="39"/>
      <c r="G31" s="39"/>
      <c r="H31" s="39"/>
      <c r="I31" s="39"/>
    </row>
    <row r="32" spans="1:9">
      <c r="A32" s="244" t="s">
        <v>7</v>
      </c>
      <c r="B32" s="244"/>
      <c r="C32" s="244"/>
      <c r="D32" s="244"/>
      <c r="E32" s="39"/>
      <c r="F32" s="39"/>
      <c r="G32" s="39"/>
      <c r="H32" s="39"/>
      <c r="I32" s="39"/>
    </row>
    <row r="33" spans="1:9">
      <c r="A33" s="249" t="s">
        <v>8</v>
      </c>
      <c r="B33" s="225"/>
      <c r="C33" s="225"/>
      <c r="D33" s="225"/>
      <c r="E33" s="225"/>
      <c r="F33" s="225"/>
      <c r="G33" s="225"/>
      <c r="H33" s="225"/>
      <c r="I33" s="226"/>
    </row>
    <row r="34" spans="1:9">
      <c r="A34" s="227"/>
      <c r="B34" s="219"/>
      <c r="C34" s="219"/>
      <c r="D34" s="219"/>
      <c r="E34" s="219"/>
      <c r="F34" s="219"/>
      <c r="G34" s="219"/>
      <c r="H34" s="219"/>
      <c r="I34" s="228"/>
    </row>
    <row r="35" spans="1:9">
      <c r="A35" s="229"/>
      <c r="B35" s="230"/>
      <c r="C35" s="230"/>
      <c r="D35" s="230"/>
      <c r="E35" s="230"/>
      <c r="F35" s="230"/>
      <c r="G35" s="230"/>
      <c r="H35" s="230"/>
      <c r="I35" s="231"/>
    </row>
    <row r="36" spans="1:9">
      <c r="A36" s="39"/>
      <c r="B36" s="39"/>
      <c r="C36" s="39"/>
      <c r="D36" s="39"/>
      <c r="E36" s="39"/>
      <c r="F36" s="39"/>
      <c r="G36" s="39"/>
      <c r="H36" s="39"/>
      <c r="I36" s="39"/>
    </row>
    <row r="37" spans="1:9">
      <c r="A37" s="244" t="s">
        <v>9</v>
      </c>
      <c r="B37" s="244"/>
      <c r="C37" s="244"/>
      <c r="D37" s="244"/>
      <c r="E37" s="39"/>
      <c r="F37" s="39"/>
      <c r="G37" s="39"/>
      <c r="H37" s="39"/>
      <c r="I37" s="39"/>
    </row>
    <row r="38" spans="1:9">
      <c r="A38" s="250" t="s">
        <v>10</v>
      </c>
      <c r="B38" s="251"/>
      <c r="C38" s="251"/>
      <c r="D38" s="251"/>
      <c r="E38" s="251"/>
      <c r="F38" s="251"/>
      <c r="G38" s="251"/>
      <c r="H38" s="251"/>
      <c r="I38" s="252"/>
    </row>
    <row r="39" spans="1:9">
      <c r="A39" s="253"/>
      <c r="B39" s="244"/>
      <c r="C39" s="244"/>
      <c r="D39" s="244"/>
      <c r="E39" s="244"/>
      <c r="F39" s="244"/>
      <c r="G39" s="244"/>
      <c r="H39" s="244"/>
      <c r="I39" s="254"/>
    </row>
    <row r="40" spans="1:9">
      <c r="A40" s="255"/>
      <c r="B40" s="256"/>
      <c r="C40" s="256"/>
      <c r="D40" s="256"/>
      <c r="E40" s="256"/>
      <c r="F40" s="256"/>
      <c r="G40" s="256"/>
      <c r="H40" s="256"/>
      <c r="I40" s="257"/>
    </row>
    <row r="41" spans="1:9">
      <c r="A41" s="39"/>
      <c r="B41" s="39"/>
      <c r="C41" s="39"/>
      <c r="D41" s="39"/>
      <c r="E41" s="39"/>
      <c r="F41" s="39"/>
      <c r="G41" s="39"/>
      <c r="H41" s="39"/>
      <c r="I41" s="39"/>
    </row>
    <row r="42" spans="1:9">
      <c r="A42" s="214" t="s">
        <v>11</v>
      </c>
      <c r="B42" s="214"/>
      <c r="C42" s="214"/>
      <c r="D42" s="214"/>
      <c r="E42" s="39"/>
      <c r="F42" s="39"/>
      <c r="G42" s="39"/>
      <c r="H42" s="39"/>
      <c r="I42" s="39"/>
    </row>
    <row r="43" spans="1:9">
      <c r="A43" s="215" t="s">
        <v>12</v>
      </c>
      <c r="B43" s="241"/>
      <c r="C43" s="241"/>
      <c r="D43" s="241"/>
      <c r="E43" s="241"/>
      <c r="F43" s="241"/>
      <c r="G43" s="241"/>
      <c r="H43" s="241"/>
      <c r="I43" s="242"/>
    </row>
    <row r="44" spans="1:9">
      <c r="A44" s="243"/>
      <c r="B44" s="244"/>
      <c r="C44" s="244"/>
      <c r="D44" s="244"/>
      <c r="E44" s="244"/>
      <c r="F44" s="244"/>
      <c r="G44" s="244"/>
      <c r="H44" s="244"/>
      <c r="I44" s="245"/>
    </row>
    <row r="45" spans="1:9">
      <c r="A45" s="243"/>
      <c r="B45" s="244"/>
      <c r="C45" s="244"/>
      <c r="D45" s="244"/>
      <c r="E45" s="244"/>
      <c r="F45" s="244"/>
      <c r="G45" s="244"/>
      <c r="H45" s="244"/>
      <c r="I45" s="245"/>
    </row>
    <row r="46" spans="1:9">
      <c r="A46" s="246"/>
      <c r="B46" s="247"/>
      <c r="C46" s="247"/>
      <c r="D46" s="247"/>
      <c r="E46" s="247"/>
      <c r="F46" s="247"/>
      <c r="G46" s="247"/>
      <c r="H46" s="247"/>
      <c r="I46" s="248"/>
    </row>
    <row r="47" spans="1:9">
      <c r="A47" s="39"/>
      <c r="B47" s="39"/>
      <c r="C47" s="39"/>
      <c r="D47" s="39"/>
      <c r="E47" s="39"/>
      <c r="F47" s="39"/>
      <c r="G47" s="39"/>
      <c r="H47" s="39"/>
      <c r="I47" s="39"/>
    </row>
    <row r="48" spans="1:9">
      <c r="A48" s="214" t="s">
        <v>13</v>
      </c>
      <c r="B48" s="214"/>
      <c r="C48" s="214"/>
      <c r="D48" s="214"/>
    </row>
    <row r="49" spans="1:9">
      <c r="A49" s="215" t="s">
        <v>14</v>
      </c>
      <c r="B49" s="216"/>
      <c r="C49" s="216"/>
      <c r="D49" s="216"/>
      <c r="E49" s="216"/>
      <c r="F49" s="216"/>
      <c r="G49" s="216"/>
      <c r="H49" s="216"/>
      <c r="I49" s="217"/>
    </row>
    <row r="50" spans="1:9">
      <c r="A50" s="218"/>
      <c r="B50" s="219"/>
      <c r="C50" s="219"/>
      <c r="D50" s="219"/>
      <c r="E50" s="219"/>
      <c r="F50" s="219"/>
      <c r="G50" s="219"/>
      <c r="H50" s="219"/>
      <c r="I50" s="220"/>
    </row>
    <row r="51" spans="1:9">
      <c r="A51" s="218"/>
      <c r="B51" s="219"/>
      <c r="C51" s="219"/>
      <c r="D51" s="219"/>
      <c r="E51" s="219"/>
      <c r="F51" s="219"/>
      <c r="G51" s="219"/>
      <c r="H51" s="219"/>
      <c r="I51" s="220"/>
    </row>
    <row r="52" spans="1:9">
      <c r="A52" s="221"/>
      <c r="B52" s="222"/>
      <c r="C52" s="222"/>
      <c r="D52" s="222"/>
      <c r="E52" s="222"/>
      <c r="F52" s="222"/>
      <c r="G52" s="222"/>
      <c r="H52" s="222"/>
      <c r="I52" s="223"/>
    </row>
  </sheetData>
  <mergeCells count="15">
    <mergeCell ref="A1:E1"/>
    <mergeCell ref="A4:C4"/>
    <mergeCell ref="A13:C13"/>
    <mergeCell ref="A19:D19"/>
    <mergeCell ref="A5:I8"/>
    <mergeCell ref="A48:D48"/>
    <mergeCell ref="A49:I52"/>
    <mergeCell ref="A14:I17"/>
    <mergeCell ref="A20:I23"/>
    <mergeCell ref="A42:D42"/>
    <mergeCell ref="A43:I46"/>
    <mergeCell ref="A32:D32"/>
    <mergeCell ref="A33:I35"/>
    <mergeCell ref="A37:D37"/>
    <mergeCell ref="A38:I40"/>
  </mergeCells>
  <pageMargins left="0.7" right="0.7" top="0.75" bottom="0.75" header="0.3" footer="0.3"/>
  <pageSetup paperSize="5" fitToWidth="0" fitToHeight="0" orientation="portrait" r:id="rId1"/>
  <headerFooter>
    <oddFooter xml:space="preserve">&amp;CInstructions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134"/>
  <sheetViews>
    <sheetView tabSelected="1" showWhiteSpace="0" view="pageBreakPreview" zoomScale="60" zoomScaleNormal="100" zoomScalePageLayoutView="80" workbookViewId="0">
      <selection activeCell="J8" sqref="J8"/>
    </sheetView>
  </sheetViews>
  <sheetFormatPr defaultColWidth="9" defaultRowHeight="15.95"/>
  <cols>
    <col min="1" max="1" width="11.5" style="2" customWidth="1"/>
    <col min="2" max="2" width="9.625" style="2" customWidth="1"/>
    <col min="3" max="3" width="16.125" style="2" customWidth="1"/>
    <col min="4" max="4" width="19.5" style="2" customWidth="1"/>
    <col min="5" max="5" width="11.125" style="2" customWidth="1"/>
    <col min="6" max="6" width="13.5" style="2" customWidth="1"/>
    <col min="7" max="7" width="13" style="2" customWidth="1"/>
    <col min="8" max="8" width="15.875" style="2" customWidth="1"/>
    <col min="9" max="9" width="10.625" style="2" customWidth="1"/>
    <col min="10" max="10" width="16.375" style="2" customWidth="1"/>
    <col min="11" max="11" width="14.125" style="2" bestFit="1" customWidth="1"/>
    <col min="12" max="16384" width="9" style="2"/>
  </cols>
  <sheetData>
    <row r="1" spans="1:11" ht="32.25" customHeight="1">
      <c r="A1" s="270" t="s">
        <v>15</v>
      </c>
      <c r="B1" s="270"/>
      <c r="C1" s="270"/>
      <c r="D1" s="270"/>
      <c r="E1" s="270"/>
      <c r="F1" s="270"/>
      <c r="G1" s="270"/>
      <c r="H1" s="270"/>
      <c r="I1" s="270"/>
      <c r="J1" s="270"/>
    </row>
    <row r="2" spans="1:11" ht="16.350000000000001" customHeight="1">
      <c r="A2" s="170"/>
      <c r="B2" s="170"/>
      <c r="C2" s="170"/>
      <c r="D2" s="170"/>
      <c r="E2" s="170"/>
      <c r="F2" s="170"/>
      <c r="G2" s="170"/>
      <c r="H2" s="170"/>
      <c r="I2" s="170"/>
      <c r="J2" s="170"/>
    </row>
    <row r="3" spans="1:11" ht="24">
      <c r="A3" s="271" t="s">
        <v>16</v>
      </c>
      <c r="B3" s="271"/>
      <c r="C3" s="271"/>
      <c r="D3" s="271"/>
      <c r="E3" s="271"/>
      <c r="F3" s="271"/>
      <c r="G3" s="271"/>
      <c r="H3" s="271"/>
      <c r="I3" s="271"/>
      <c r="J3" s="271"/>
    </row>
    <row r="4" spans="1:11" ht="24">
      <c r="A4" s="271" t="s">
        <v>17</v>
      </c>
      <c r="B4" s="271"/>
      <c r="C4" s="271"/>
      <c r="D4" s="271"/>
      <c r="E4" s="271"/>
      <c r="F4" s="271"/>
      <c r="G4" s="271"/>
      <c r="H4" s="271"/>
      <c r="I4" s="271"/>
      <c r="J4" s="271"/>
    </row>
    <row r="5" spans="1:11" ht="15.75" customHeight="1">
      <c r="A5" s="137"/>
      <c r="B5" s="277" t="s">
        <v>18</v>
      </c>
      <c r="C5" s="278"/>
      <c r="D5" s="278"/>
      <c r="E5" s="278"/>
      <c r="F5" s="278"/>
      <c r="G5" s="278"/>
      <c r="H5" s="278"/>
      <c r="I5" s="279"/>
      <c r="J5" s="137"/>
    </row>
    <row r="6" spans="1:11" ht="15.75" customHeight="1">
      <c r="A6" s="137"/>
      <c r="B6" s="280"/>
      <c r="C6" s="281"/>
      <c r="D6" s="281"/>
      <c r="E6" s="281"/>
      <c r="F6" s="281"/>
      <c r="G6" s="281"/>
      <c r="H6" s="281"/>
      <c r="I6" s="282"/>
      <c r="J6" s="137"/>
    </row>
    <row r="7" spans="1:11" ht="15.75" customHeight="1">
      <c r="A7" s="137"/>
      <c r="B7" s="280"/>
      <c r="C7" s="281"/>
      <c r="D7" s="281"/>
      <c r="E7" s="281"/>
      <c r="F7" s="281"/>
      <c r="G7" s="281"/>
      <c r="H7" s="281"/>
      <c r="I7" s="282"/>
      <c r="J7" s="137"/>
    </row>
    <row r="8" spans="1:11" ht="15.75" customHeight="1">
      <c r="A8" s="137"/>
      <c r="B8" s="280"/>
      <c r="C8" s="281"/>
      <c r="D8" s="281"/>
      <c r="E8" s="281"/>
      <c r="F8" s="281"/>
      <c r="G8" s="281"/>
      <c r="H8" s="281"/>
      <c r="I8" s="282"/>
      <c r="J8" s="137"/>
    </row>
    <row r="9" spans="1:11" ht="15.75" customHeight="1">
      <c r="A9" s="137"/>
      <c r="B9" s="280"/>
      <c r="C9" s="281"/>
      <c r="D9" s="281"/>
      <c r="E9" s="281"/>
      <c r="F9" s="281"/>
      <c r="G9" s="281"/>
      <c r="H9" s="281"/>
      <c r="I9" s="282"/>
      <c r="J9" s="137"/>
    </row>
    <row r="10" spans="1:11" ht="15.75" customHeight="1">
      <c r="A10" s="137"/>
      <c r="B10" s="280"/>
      <c r="C10" s="281"/>
      <c r="D10" s="281"/>
      <c r="E10" s="281"/>
      <c r="F10" s="281"/>
      <c r="G10" s="281"/>
      <c r="H10" s="281"/>
      <c r="I10" s="282"/>
      <c r="J10" s="137"/>
    </row>
    <row r="11" spans="1:11" ht="15.75" customHeight="1">
      <c r="A11" s="137"/>
      <c r="B11" s="280"/>
      <c r="C11" s="281"/>
      <c r="D11" s="281"/>
      <c r="E11" s="281"/>
      <c r="F11" s="281"/>
      <c r="G11" s="281"/>
      <c r="H11" s="281"/>
      <c r="I11" s="282"/>
      <c r="J11" s="137"/>
    </row>
    <row r="12" spans="1:11" ht="15.75" customHeight="1">
      <c r="A12" s="137"/>
      <c r="B12" s="280"/>
      <c r="C12" s="281"/>
      <c r="D12" s="281"/>
      <c r="E12" s="281"/>
      <c r="F12" s="281"/>
      <c r="G12" s="281"/>
      <c r="H12" s="281"/>
      <c r="I12" s="282"/>
      <c r="J12" s="137"/>
      <c r="K12" s="5"/>
    </row>
    <row r="13" spans="1:11" ht="15.75" customHeight="1">
      <c r="A13" s="137"/>
      <c r="B13" s="280"/>
      <c r="C13" s="281"/>
      <c r="D13" s="281"/>
      <c r="E13" s="281"/>
      <c r="F13" s="281"/>
      <c r="G13" s="281"/>
      <c r="H13" s="281"/>
      <c r="I13" s="282"/>
      <c r="J13" s="137"/>
    </row>
    <row r="14" spans="1:11" ht="15.75" customHeight="1">
      <c r="A14" s="137"/>
      <c r="B14" s="283"/>
      <c r="C14" s="284"/>
      <c r="D14" s="284"/>
      <c r="E14" s="284"/>
      <c r="F14" s="284"/>
      <c r="G14" s="284"/>
      <c r="H14" s="284"/>
      <c r="I14" s="285"/>
      <c r="J14" s="137"/>
    </row>
    <row r="15" spans="1:11">
      <c r="A15"/>
      <c r="B15" s="1"/>
      <c r="C15" s="1"/>
      <c r="D15" s="1"/>
      <c r="E15" s="1"/>
      <c r="F15" s="1"/>
      <c r="G15" s="1"/>
      <c r="H15" s="1"/>
      <c r="I15" s="1"/>
    </row>
    <row r="16" spans="1:11" ht="63" customHeight="1">
      <c r="A16" s="199"/>
      <c r="B16" s="273" t="s">
        <v>19</v>
      </c>
      <c r="C16" s="274"/>
      <c r="D16" s="274"/>
      <c r="E16" s="274"/>
      <c r="F16" s="275" t="s">
        <v>20</v>
      </c>
      <c r="G16" s="274"/>
      <c r="H16" s="274"/>
      <c r="I16" s="276"/>
    </row>
    <row r="17" spans="1:10" ht="36.75" customHeight="1">
      <c r="A17" s="200"/>
      <c r="B17" s="196" t="s">
        <v>21</v>
      </c>
      <c r="C17" s="197" t="s">
        <v>22</v>
      </c>
      <c r="D17" s="198" t="s">
        <v>23</v>
      </c>
      <c r="E17" s="198" t="s">
        <v>24</v>
      </c>
      <c r="F17" s="206" t="s">
        <v>21</v>
      </c>
      <c r="G17" s="197" t="s">
        <v>22</v>
      </c>
      <c r="H17" s="198" t="s">
        <v>23</v>
      </c>
      <c r="I17" s="207" t="s">
        <v>24</v>
      </c>
    </row>
    <row r="18" spans="1:10" ht="18.95">
      <c r="A18" s="201" t="s">
        <v>25</v>
      </c>
      <c r="B18" s="184">
        <v>4</v>
      </c>
      <c r="C18" s="184">
        <v>4</v>
      </c>
      <c r="D18" s="184">
        <v>12</v>
      </c>
      <c r="E18" s="185">
        <v>4</v>
      </c>
      <c r="F18" s="184">
        <v>0</v>
      </c>
      <c r="G18" s="184">
        <v>0</v>
      </c>
      <c r="H18" s="184">
        <v>0</v>
      </c>
      <c r="I18" s="188">
        <v>0</v>
      </c>
    </row>
    <row r="19" spans="1:10" ht="18.95">
      <c r="A19" s="201" t="s">
        <v>26</v>
      </c>
      <c r="B19" s="184">
        <v>4</v>
      </c>
      <c r="C19" s="184">
        <v>4</v>
      </c>
      <c r="D19" s="184">
        <v>12</v>
      </c>
      <c r="E19" s="185">
        <v>4</v>
      </c>
      <c r="F19" s="184">
        <v>0</v>
      </c>
      <c r="G19" s="184">
        <v>0</v>
      </c>
      <c r="H19" s="184">
        <v>0</v>
      </c>
      <c r="I19" s="188">
        <v>0</v>
      </c>
    </row>
    <row r="20" spans="1:10" ht="18.95">
      <c r="A20" s="201" t="s">
        <v>27</v>
      </c>
      <c r="B20" s="184">
        <v>4</v>
      </c>
      <c r="C20" s="184">
        <v>4</v>
      </c>
      <c r="D20" s="184">
        <v>12</v>
      </c>
      <c r="E20" s="185">
        <v>4</v>
      </c>
      <c r="F20" s="184">
        <v>1</v>
      </c>
      <c r="G20" s="184">
        <v>1</v>
      </c>
      <c r="H20" s="184">
        <v>1</v>
      </c>
      <c r="I20" s="188">
        <v>1</v>
      </c>
    </row>
    <row r="21" spans="1:10" ht="18.95">
      <c r="A21" s="201" t="s">
        <v>28</v>
      </c>
      <c r="B21" s="184">
        <v>4</v>
      </c>
      <c r="C21" s="184">
        <v>4</v>
      </c>
      <c r="D21" s="184">
        <v>12</v>
      </c>
      <c r="E21" s="185">
        <v>4</v>
      </c>
      <c r="F21" s="184">
        <v>0</v>
      </c>
      <c r="G21" s="184">
        <v>0</v>
      </c>
      <c r="H21" s="184">
        <v>0</v>
      </c>
      <c r="I21" s="188">
        <v>0</v>
      </c>
    </row>
    <row r="22" spans="1:10" ht="18.95">
      <c r="A22" s="201" t="s">
        <v>29</v>
      </c>
      <c r="B22" s="186">
        <v>4</v>
      </c>
      <c r="C22" s="186">
        <v>4</v>
      </c>
      <c r="D22" s="186">
        <v>12</v>
      </c>
      <c r="E22" s="187">
        <v>4</v>
      </c>
      <c r="F22" s="186">
        <v>0</v>
      </c>
      <c r="G22" s="186">
        <v>0</v>
      </c>
      <c r="H22" s="186">
        <v>0</v>
      </c>
      <c r="I22" s="189">
        <v>0</v>
      </c>
    </row>
    <row r="23" spans="1:10" ht="19.5" customHeight="1">
      <c r="A23" s="202" t="s">
        <v>30</v>
      </c>
      <c r="B23" s="203">
        <f t="shared" ref="B23:I23" si="0">SUM(B18:B22)</f>
        <v>20</v>
      </c>
      <c r="C23" s="203">
        <f t="shared" si="0"/>
        <v>20</v>
      </c>
      <c r="D23" s="203">
        <f t="shared" si="0"/>
        <v>60</v>
      </c>
      <c r="E23" s="203">
        <f t="shared" si="0"/>
        <v>20</v>
      </c>
      <c r="F23" s="204">
        <f t="shared" si="0"/>
        <v>1</v>
      </c>
      <c r="G23" s="203">
        <f t="shared" si="0"/>
        <v>1</v>
      </c>
      <c r="H23" s="203">
        <f t="shared" si="0"/>
        <v>1</v>
      </c>
      <c r="I23" s="205">
        <f t="shared" si="0"/>
        <v>1</v>
      </c>
    </row>
    <row r="24" spans="1:10" ht="18.95">
      <c r="G24" s="135"/>
      <c r="H24" s="135"/>
      <c r="I24" s="135"/>
      <c r="J24" s="25"/>
    </row>
    <row r="25" spans="1:10" ht="18.95">
      <c r="B25" s="10"/>
      <c r="C25" s="135"/>
      <c r="D25" s="135"/>
      <c r="E25" s="135"/>
      <c r="F25" s="135"/>
      <c r="G25" s="135"/>
      <c r="H25" s="136"/>
      <c r="I25" s="134" t="s">
        <v>31</v>
      </c>
      <c r="J25" s="25"/>
    </row>
    <row r="26" spans="1:10" ht="21.95">
      <c r="A26" s="286" t="s">
        <v>32</v>
      </c>
      <c r="B26" s="286"/>
      <c r="C26" s="286"/>
      <c r="D26" s="286"/>
      <c r="I26" s="134"/>
      <c r="J26" s="134"/>
    </row>
    <row r="27" spans="1:10">
      <c r="A27" s="4"/>
      <c r="B27"/>
      <c r="C27"/>
      <c r="D27"/>
    </row>
    <row r="28" spans="1:10" ht="23.25" customHeight="1">
      <c r="A28" s="269" t="s">
        <v>33</v>
      </c>
      <c r="B28" s="269"/>
      <c r="C28" s="269"/>
      <c r="D28" s="269"/>
      <c r="E28" s="269"/>
      <c r="F28" s="269"/>
      <c r="G28" s="269"/>
      <c r="H28" s="269"/>
      <c r="I28" s="268">
        <v>0</v>
      </c>
      <c r="J28" s="268"/>
    </row>
    <row r="29" spans="1:10" ht="23.25" customHeight="1">
      <c r="A29" s="272" t="s">
        <v>34</v>
      </c>
      <c r="B29" s="272"/>
      <c r="C29" s="272"/>
      <c r="D29" s="272"/>
      <c r="E29" s="272"/>
      <c r="F29" s="272"/>
      <c r="G29" s="11"/>
      <c r="H29" s="11"/>
      <c r="I29" s="263">
        <v>0</v>
      </c>
      <c r="J29" s="263"/>
    </row>
    <row r="30" spans="1:10" ht="18.95">
      <c r="A30" s="13"/>
      <c r="B30" s="14"/>
      <c r="C30" s="14"/>
      <c r="D30" s="14"/>
      <c r="E30" s="14" t="s">
        <v>35</v>
      </c>
      <c r="F30" s="14"/>
      <c r="G30" s="28">
        <f>B23</f>
        <v>20</v>
      </c>
      <c r="H30" s="9"/>
      <c r="I30" s="264">
        <f>(I28*G30)+(I29*G30)</f>
        <v>0</v>
      </c>
      <c r="J30" s="264"/>
    </row>
    <row r="31" spans="1:10" ht="23.25" customHeight="1">
      <c r="A31" s="265" t="s">
        <v>36</v>
      </c>
      <c r="B31" s="265"/>
      <c r="C31" s="265"/>
      <c r="D31" s="265"/>
      <c r="E31" s="265"/>
      <c r="F31" s="265"/>
      <c r="G31" s="265"/>
      <c r="H31" s="265"/>
      <c r="I31" s="263">
        <v>0</v>
      </c>
      <c r="J31" s="263"/>
    </row>
    <row r="32" spans="1:10" ht="23.25" customHeight="1">
      <c r="A32" s="269" t="s">
        <v>37</v>
      </c>
      <c r="B32" s="269"/>
      <c r="C32" s="269"/>
      <c r="D32" s="269"/>
      <c r="E32" s="269"/>
      <c r="F32" s="269"/>
      <c r="G32" s="11"/>
      <c r="H32" s="11"/>
      <c r="I32" s="263">
        <v>0</v>
      </c>
      <c r="J32" s="263"/>
    </row>
    <row r="33" spans="1:10" ht="18.95">
      <c r="A33" s="13"/>
      <c r="B33" s="14"/>
      <c r="C33" s="14"/>
      <c r="D33" s="14"/>
      <c r="E33" s="14" t="s">
        <v>35</v>
      </c>
      <c r="F33" s="14"/>
      <c r="G33" s="28">
        <f>C23</f>
        <v>20</v>
      </c>
      <c r="H33" s="9"/>
      <c r="I33" s="264">
        <f>(I31*G33)+(I32*G33)</f>
        <v>0</v>
      </c>
      <c r="J33" s="264"/>
    </row>
    <row r="34" spans="1:10" ht="23.25" customHeight="1">
      <c r="A34" s="265" t="s">
        <v>38</v>
      </c>
      <c r="B34" s="265"/>
      <c r="C34" s="265"/>
      <c r="D34" s="265"/>
      <c r="E34" s="265"/>
      <c r="F34" s="265"/>
      <c r="G34" s="265"/>
      <c r="H34" s="265"/>
      <c r="I34" s="263">
        <v>0</v>
      </c>
      <c r="J34" s="263"/>
    </row>
    <row r="35" spans="1:10" ht="23.25" customHeight="1">
      <c r="A35" s="269" t="s">
        <v>34</v>
      </c>
      <c r="B35" s="269"/>
      <c r="C35" s="269"/>
      <c r="D35" s="269"/>
      <c r="E35" s="269"/>
      <c r="F35" s="269"/>
      <c r="G35" s="11"/>
      <c r="H35" s="11"/>
      <c r="I35" s="263">
        <v>0</v>
      </c>
      <c r="J35" s="263"/>
    </row>
    <row r="36" spans="1:10" ht="18.95">
      <c r="A36" s="13"/>
      <c r="B36" s="14"/>
      <c r="C36" s="14"/>
      <c r="D36" s="14"/>
      <c r="E36" s="14" t="s">
        <v>35</v>
      </c>
      <c r="F36" s="14"/>
      <c r="G36" s="28">
        <f>D23</f>
        <v>60</v>
      </c>
      <c r="H36" s="9"/>
      <c r="I36" s="264">
        <f>(I34*G36)+(I35*G36)</f>
        <v>0</v>
      </c>
      <c r="J36" s="264"/>
    </row>
    <row r="37" spans="1:10" ht="23.25" customHeight="1">
      <c r="A37" s="265" t="s">
        <v>39</v>
      </c>
      <c r="B37" s="265"/>
      <c r="C37" s="265"/>
      <c r="D37" s="265"/>
      <c r="E37" s="265"/>
      <c r="F37" s="265"/>
      <c r="G37" s="265"/>
      <c r="H37" s="265"/>
      <c r="I37" s="268">
        <v>0</v>
      </c>
      <c r="J37" s="268"/>
    </row>
    <row r="38" spans="1:10" ht="26.25" customHeight="1">
      <c r="A38" s="269" t="s">
        <v>34</v>
      </c>
      <c r="B38" s="269"/>
      <c r="C38" s="269"/>
      <c r="D38" s="269"/>
      <c r="E38" s="269"/>
      <c r="F38" s="269"/>
      <c r="G38" s="11"/>
      <c r="H38" s="11"/>
      <c r="I38" s="263">
        <v>0</v>
      </c>
      <c r="J38" s="263"/>
    </row>
    <row r="39" spans="1:10" ht="18.95">
      <c r="A39" s="8"/>
      <c r="B39" s="10"/>
      <c r="C39" s="10"/>
      <c r="D39" s="10"/>
      <c r="E39" s="10" t="s">
        <v>35</v>
      </c>
      <c r="F39" s="10"/>
      <c r="G39" s="212">
        <f>E23</f>
        <v>20</v>
      </c>
      <c r="I39" s="267">
        <f>(I37*G39)+(I38*G39)</f>
        <v>0</v>
      </c>
      <c r="J39" s="267"/>
    </row>
    <row r="40" spans="1:10" ht="18.95">
      <c r="A40" s="8"/>
      <c r="B40" s="10"/>
      <c r="C40" s="10"/>
      <c r="D40" s="10"/>
      <c r="E40" s="10"/>
      <c r="F40" s="10"/>
      <c r="G40" s="212"/>
      <c r="I40" s="213"/>
      <c r="J40" s="213"/>
    </row>
    <row r="41" spans="1:10" ht="18.95">
      <c r="A41" s="260" t="s">
        <v>40</v>
      </c>
      <c r="B41" s="261"/>
      <c r="C41" s="261"/>
      <c r="D41" s="261"/>
      <c r="E41" s="261"/>
      <c r="F41" s="261"/>
      <c r="G41" s="261"/>
      <c r="H41" s="261"/>
      <c r="I41" s="261"/>
      <c r="J41" s="261"/>
    </row>
    <row r="42" spans="1:10" ht="22.5" customHeight="1">
      <c r="A42" s="262" t="s">
        <v>41</v>
      </c>
      <c r="B42" s="262"/>
      <c r="C42" s="262"/>
      <c r="D42" s="262"/>
      <c r="E42" s="262"/>
      <c r="F42" s="262"/>
      <c r="G42" s="262"/>
      <c r="H42" s="262"/>
      <c r="I42" s="263">
        <v>0</v>
      </c>
      <c r="J42" s="263"/>
    </row>
    <row r="43" spans="1:10" ht="23.25" customHeight="1">
      <c r="A43" s="262" t="s">
        <v>34</v>
      </c>
      <c r="B43" s="262"/>
      <c r="C43" s="262"/>
      <c r="D43" s="262"/>
      <c r="E43" s="262"/>
      <c r="F43" s="262"/>
      <c r="G43" s="210"/>
      <c r="H43" s="210"/>
      <c r="I43" s="263">
        <v>0</v>
      </c>
      <c r="J43" s="263"/>
    </row>
    <row r="44" spans="1:10" ht="18.95">
      <c r="A44" s="13"/>
      <c r="B44" s="14"/>
      <c r="C44" s="14"/>
      <c r="D44" s="14"/>
      <c r="E44" s="14" t="s">
        <v>35</v>
      </c>
      <c r="F44" s="14"/>
      <c r="G44" s="28">
        <f>F23</f>
        <v>1</v>
      </c>
      <c r="H44" s="9"/>
      <c r="I44" s="266">
        <f>(I42*G44)+(I43*G44)</f>
        <v>0</v>
      </c>
      <c r="J44" s="266"/>
    </row>
    <row r="45" spans="1:10" ht="23.25" customHeight="1">
      <c r="A45" s="262" t="s">
        <v>42</v>
      </c>
      <c r="B45" s="262"/>
      <c r="C45" s="262"/>
      <c r="D45" s="262"/>
      <c r="E45" s="262"/>
      <c r="F45" s="262"/>
      <c r="G45" s="11"/>
      <c r="H45" s="11"/>
      <c r="I45" s="263">
        <v>0</v>
      </c>
      <c r="J45" s="263"/>
    </row>
    <row r="46" spans="1:10" ht="23.25" customHeight="1">
      <c r="A46" s="262" t="s">
        <v>34</v>
      </c>
      <c r="B46" s="262"/>
      <c r="C46" s="262"/>
      <c r="D46" s="262"/>
      <c r="E46" s="262"/>
      <c r="F46" s="262"/>
      <c r="G46" s="11"/>
      <c r="H46" s="11"/>
      <c r="I46" s="263">
        <v>0</v>
      </c>
      <c r="J46" s="263"/>
    </row>
    <row r="47" spans="1:10" ht="18.95">
      <c r="A47" s="13"/>
      <c r="B47" s="14"/>
      <c r="C47" s="14"/>
      <c r="D47" s="14"/>
      <c r="E47" s="14" t="s">
        <v>35</v>
      </c>
      <c r="F47" s="14"/>
      <c r="G47" s="28">
        <f>G23</f>
        <v>1</v>
      </c>
      <c r="H47" s="9"/>
      <c r="I47" s="266">
        <f>(I45*G47)+(I46*G47)</f>
        <v>0</v>
      </c>
      <c r="J47" s="266"/>
    </row>
    <row r="48" spans="1:10" ht="18.95">
      <c r="A48" s="287" t="s">
        <v>43</v>
      </c>
      <c r="B48" s="287"/>
      <c r="C48" s="287"/>
      <c r="D48" s="287"/>
      <c r="E48" s="287"/>
      <c r="F48" s="287"/>
      <c r="G48" s="287"/>
      <c r="H48" s="287"/>
      <c r="I48" s="263">
        <v>0</v>
      </c>
      <c r="J48" s="263"/>
    </row>
    <row r="49" spans="1:10" ht="23.25" customHeight="1">
      <c r="A49" s="262" t="s">
        <v>34</v>
      </c>
      <c r="B49" s="262"/>
      <c r="C49" s="262"/>
      <c r="D49" s="262"/>
      <c r="E49" s="211"/>
      <c r="F49" s="211"/>
      <c r="G49" s="210"/>
      <c r="H49" s="210"/>
      <c r="I49" s="263">
        <v>0</v>
      </c>
      <c r="J49" s="263"/>
    </row>
    <row r="50" spans="1:10" ht="18.95">
      <c r="A50" s="13"/>
      <c r="B50" s="14"/>
      <c r="C50" s="14"/>
      <c r="D50" s="14"/>
      <c r="E50" s="14" t="s">
        <v>35</v>
      </c>
      <c r="F50" s="14"/>
      <c r="G50" s="28">
        <f>H23</f>
        <v>1</v>
      </c>
      <c r="H50" s="9"/>
      <c r="I50" s="264">
        <f>(I48*G50)+(I49*G50)</f>
        <v>0</v>
      </c>
      <c r="J50" s="264"/>
    </row>
    <row r="51" spans="1:10" ht="18.95">
      <c r="A51" s="287" t="s">
        <v>44</v>
      </c>
      <c r="B51" s="287"/>
      <c r="C51" s="287"/>
      <c r="D51" s="287"/>
      <c r="E51" s="287"/>
      <c r="F51" s="287"/>
      <c r="G51" s="287"/>
      <c r="H51" s="287"/>
      <c r="I51" s="263">
        <v>0</v>
      </c>
      <c r="J51" s="263"/>
    </row>
    <row r="52" spans="1:10" ht="23.25" customHeight="1">
      <c r="A52" s="262" t="s">
        <v>34</v>
      </c>
      <c r="B52" s="262"/>
      <c r="C52" s="262"/>
      <c r="D52" s="262"/>
      <c r="E52" s="211"/>
      <c r="F52" s="211"/>
      <c r="G52" s="210"/>
      <c r="H52" s="210"/>
      <c r="I52" s="263">
        <v>0</v>
      </c>
      <c r="J52" s="263"/>
    </row>
    <row r="53" spans="1:10" ht="18.95">
      <c r="A53" s="13"/>
      <c r="B53" s="14"/>
      <c r="C53" s="14"/>
      <c r="D53" s="14"/>
      <c r="E53" s="14" t="s">
        <v>35</v>
      </c>
      <c r="F53" s="14"/>
      <c r="G53" s="28">
        <f>I23</f>
        <v>1</v>
      </c>
      <c r="H53" s="9"/>
      <c r="I53" s="264">
        <f>(I51*G53)+(I52*G53)</f>
        <v>0</v>
      </c>
      <c r="J53" s="264"/>
    </row>
    <row r="54" spans="1:10" ht="18.95" hidden="1">
      <c r="A54" s="265" t="s">
        <v>45</v>
      </c>
      <c r="B54" s="265"/>
      <c r="C54" s="265"/>
      <c r="D54" s="265"/>
      <c r="E54" s="265"/>
      <c r="F54" s="265"/>
      <c r="G54" s="265"/>
      <c r="H54" s="265"/>
      <c r="I54" s="263">
        <v>0</v>
      </c>
      <c r="J54" s="263"/>
    </row>
    <row r="55" spans="1:10" ht="23.25" hidden="1" customHeight="1">
      <c r="A55" s="269" t="s">
        <v>34</v>
      </c>
      <c r="B55" s="269"/>
      <c r="C55" s="269"/>
      <c r="D55" s="269"/>
      <c r="E55" s="15"/>
      <c r="F55" s="15"/>
      <c r="G55" s="11"/>
      <c r="H55" s="11"/>
      <c r="I55" s="263">
        <v>0</v>
      </c>
      <c r="J55" s="263"/>
    </row>
    <row r="56" spans="1:10" ht="18.95" hidden="1">
      <c r="A56" s="13"/>
      <c r="B56" s="14"/>
      <c r="C56" s="14"/>
      <c r="D56" s="14"/>
      <c r="E56" s="14" t="s">
        <v>35</v>
      </c>
      <c r="F56" s="14"/>
      <c r="G56" s="28">
        <v>1</v>
      </c>
      <c r="H56" s="9"/>
      <c r="I56" s="264">
        <f>(I54*G56)+(I55*G56)</f>
        <v>0</v>
      </c>
      <c r="J56" s="264"/>
    </row>
    <row r="57" spans="1:10" ht="18.95" hidden="1">
      <c r="A57" s="265" t="s">
        <v>46</v>
      </c>
      <c r="B57" s="265"/>
      <c r="C57" s="265"/>
      <c r="D57" s="265"/>
      <c r="E57" s="265"/>
      <c r="F57" s="265"/>
      <c r="G57" s="265"/>
      <c r="H57" s="265"/>
      <c r="I57" s="263">
        <v>0</v>
      </c>
      <c r="J57" s="263"/>
    </row>
    <row r="58" spans="1:10" ht="23.25" hidden="1" customHeight="1">
      <c r="A58" s="269" t="s">
        <v>34</v>
      </c>
      <c r="B58" s="269"/>
      <c r="C58" s="269"/>
      <c r="D58" s="269"/>
      <c r="E58" s="15"/>
      <c r="F58" s="15"/>
      <c r="G58" s="11"/>
      <c r="H58" s="11"/>
      <c r="I58" s="263">
        <v>0</v>
      </c>
      <c r="J58" s="263"/>
    </row>
    <row r="59" spans="1:10" ht="18.95" hidden="1">
      <c r="A59" s="13"/>
      <c r="B59" s="14"/>
      <c r="C59" s="14"/>
      <c r="D59" s="14"/>
      <c r="E59" s="14" t="s">
        <v>35</v>
      </c>
      <c r="F59" s="14"/>
      <c r="G59" s="28">
        <v>1</v>
      </c>
      <c r="H59" s="9"/>
      <c r="I59" s="264">
        <f>(I57*G59)+(I58*G59)</f>
        <v>0</v>
      </c>
      <c r="J59" s="264"/>
    </row>
    <row r="60" spans="1:10" ht="18.95" hidden="1">
      <c r="A60" s="265" t="s">
        <v>47</v>
      </c>
      <c r="B60" s="265"/>
      <c r="C60" s="265"/>
      <c r="D60" s="265"/>
      <c r="E60" s="265"/>
      <c r="F60" s="265"/>
      <c r="G60" s="265"/>
      <c r="H60" s="265"/>
      <c r="I60" s="263">
        <v>0</v>
      </c>
      <c r="J60" s="263"/>
    </row>
    <row r="61" spans="1:10" ht="23.25" hidden="1" customHeight="1">
      <c r="A61" s="269" t="s">
        <v>34</v>
      </c>
      <c r="B61" s="269"/>
      <c r="C61" s="269"/>
      <c r="D61" s="269"/>
      <c r="E61" s="15"/>
      <c r="F61" s="15"/>
      <c r="G61" s="11"/>
      <c r="H61" s="11"/>
      <c r="I61" s="263">
        <v>0</v>
      </c>
      <c r="J61" s="263"/>
    </row>
    <row r="62" spans="1:10" ht="18.95" hidden="1">
      <c r="A62" s="13"/>
      <c r="B62" s="14"/>
      <c r="C62" s="14"/>
      <c r="D62" s="14"/>
      <c r="E62" s="14" t="s">
        <v>35</v>
      </c>
      <c r="F62" s="14"/>
      <c r="G62" s="28">
        <v>1</v>
      </c>
      <c r="H62" s="9"/>
      <c r="I62" s="264">
        <f>(I60*G62)+(I61*G62)</f>
        <v>0</v>
      </c>
      <c r="J62" s="264"/>
    </row>
    <row r="63" spans="1:10" ht="18.95" hidden="1">
      <c r="A63" s="265" t="s">
        <v>48</v>
      </c>
      <c r="B63" s="265"/>
      <c r="C63" s="265"/>
      <c r="D63" s="265"/>
      <c r="E63" s="265"/>
      <c r="F63" s="265"/>
      <c r="G63" s="265"/>
      <c r="H63" s="265"/>
      <c r="I63" s="268">
        <v>0</v>
      </c>
      <c r="J63" s="268"/>
    </row>
    <row r="64" spans="1:10" ht="23.25" hidden="1" customHeight="1">
      <c r="A64" s="272" t="s">
        <v>34</v>
      </c>
      <c r="B64" s="272"/>
      <c r="C64" s="272"/>
      <c r="D64" s="272"/>
      <c r="E64" s="15"/>
      <c r="F64" s="15"/>
      <c r="G64" s="11"/>
      <c r="H64" s="11"/>
      <c r="I64" s="268">
        <v>0</v>
      </c>
      <c r="J64" s="268"/>
    </row>
    <row r="65" spans="1:10" ht="18.95" hidden="1">
      <c r="A65" s="13"/>
      <c r="B65" s="14"/>
      <c r="C65" s="14"/>
      <c r="D65" s="14"/>
      <c r="E65" s="14" t="s">
        <v>35</v>
      </c>
      <c r="F65" s="14"/>
      <c r="G65" s="28">
        <v>1</v>
      </c>
      <c r="H65" s="9"/>
      <c r="I65" s="266">
        <f>(I63*G65)+(I64*G65)</f>
        <v>0</v>
      </c>
      <c r="J65" s="266"/>
    </row>
    <row r="66" spans="1:10" ht="18.95" hidden="1">
      <c r="A66" s="265" t="s">
        <v>49</v>
      </c>
      <c r="B66" s="265"/>
      <c r="C66" s="265"/>
      <c r="D66" s="265"/>
      <c r="E66" s="265"/>
      <c r="F66" s="265"/>
      <c r="G66" s="265"/>
      <c r="H66" s="265"/>
      <c r="I66" s="263">
        <v>0</v>
      </c>
      <c r="J66" s="263"/>
    </row>
    <row r="67" spans="1:10" ht="23.25" hidden="1" customHeight="1">
      <c r="A67" s="269" t="s">
        <v>34</v>
      </c>
      <c r="B67" s="269"/>
      <c r="C67" s="269"/>
      <c r="D67" s="269"/>
      <c r="E67" s="15"/>
      <c r="F67" s="15"/>
      <c r="G67" s="11"/>
      <c r="H67" s="11"/>
      <c r="I67" s="263">
        <v>0</v>
      </c>
      <c r="J67" s="263"/>
    </row>
    <row r="68" spans="1:10" ht="18.95" hidden="1">
      <c r="A68" s="13"/>
      <c r="B68" s="14"/>
      <c r="C68" s="14"/>
      <c r="D68" s="14"/>
      <c r="E68" s="14" t="s">
        <v>35</v>
      </c>
      <c r="F68" s="14"/>
      <c r="G68" s="28">
        <v>1</v>
      </c>
      <c r="H68" s="9"/>
      <c r="I68" s="264">
        <f>(I66*G68)+(I67*G68)</f>
        <v>0</v>
      </c>
      <c r="J68" s="264"/>
    </row>
    <row r="69" spans="1:10" ht="18.95" hidden="1">
      <c r="A69" s="265" t="s">
        <v>50</v>
      </c>
      <c r="B69" s="265"/>
      <c r="C69" s="265"/>
      <c r="D69" s="265"/>
      <c r="E69" s="265"/>
      <c r="F69" s="265"/>
      <c r="G69" s="265"/>
      <c r="H69" s="265"/>
      <c r="I69" s="263">
        <v>0</v>
      </c>
      <c r="J69" s="263"/>
    </row>
    <row r="70" spans="1:10" ht="23.25" hidden="1" customHeight="1">
      <c r="A70" s="269" t="s">
        <v>34</v>
      </c>
      <c r="B70" s="269"/>
      <c r="C70" s="269"/>
      <c r="D70" s="269"/>
      <c r="E70" s="15"/>
      <c r="F70" s="15"/>
      <c r="G70" s="11"/>
      <c r="H70" s="11"/>
      <c r="I70" s="263">
        <v>0</v>
      </c>
      <c r="J70" s="263"/>
    </row>
    <row r="71" spans="1:10" ht="18.95" hidden="1">
      <c r="A71" s="13"/>
      <c r="B71" s="14"/>
      <c r="C71" s="14"/>
      <c r="D71" s="14"/>
      <c r="E71" s="14" t="s">
        <v>35</v>
      </c>
      <c r="F71" s="14"/>
      <c r="G71" s="28">
        <v>1</v>
      </c>
      <c r="H71" s="9"/>
      <c r="I71" s="264">
        <f>(I69*G71)+(I70*G71)</f>
        <v>0</v>
      </c>
      <c r="J71" s="264"/>
    </row>
    <row r="72" spans="1:10" ht="18.95" hidden="1">
      <c r="A72" s="265" t="s">
        <v>51</v>
      </c>
      <c r="B72" s="265"/>
      <c r="C72" s="265"/>
      <c r="D72" s="265"/>
      <c r="E72" s="265"/>
      <c r="F72" s="265"/>
      <c r="G72" s="265"/>
      <c r="H72" s="265"/>
      <c r="I72" s="263">
        <v>0</v>
      </c>
      <c r="J72" s="263"/>
    </row>
    <row r="73" spans="1:10" ht="23.25" hidden="1" customHeight="1">
      <c r="A73" s="269" t="s">
        <v>34</v>
      </c>
      <c r="B73" s="269"/>
      <c r="C73" s="269"/>
      <c r="D73" s="269"/>
      <c r="E73" s="15"/>
      <c r="F73" s="15"/>
      <c r="G73" s="11"/>
      <c r="H73" s="11"/>
      <c r="I73" s="263">
        <v>0</v>
      </c>
      <c r="J73" s="263"/>
    </row>
    <row r="74" spans="1:10" ht="18.95" hidden="1">
      <c r="A74" s="13"/>
      <c r="B74" s="14"/>
      <c r="C74" s="14"/>
      <c r="D74" s="14"/>
      <c r="E74" s="14" t="s">
        <v>35</v>
      </c>
      <c r="F74" s="14"/>
      <c r="G74" s="28">
        <v>1</v>
      </c>
      <c r="H74" s="9"/>
      <c r="I74" s="264">
        <f>(I72*G74)+(I73*G74)</f>
        <v>0</v>
      </c>
      <c r="J74" s="264"/>
    </row>
    <row r="75" spans="1:10" ht="18.95" hidden="1">
      <c r="A75" s="265" t="s">
        <v>52</v>
      </c>
      <c r="B75" s="265"/>
      <c r="C75" s="265"/>
      <c r="D75" s="265"/>
      <c r="E75" s="265"/>
      <c r="F75" s="265"/>
      <c r="G75" s="265"/>
      <c r="H75" s="265"/>
      <c r="I75" s="263">
        <v>0</v>
      </c>
      <c r="J75" s="263"/>
    </row>
    <row r="76" spans="1:10" ht="23.25" hidden="1" customHeight="1">
      <c r="A76" s="269" t="s">
        <v>34</v>
      </c>
      <c r="B76" s="269"/>
      <c r="C76" s="269"/>
      <c r="D76" s="269"/>
      <c r="E76" s="15"/>
      <c r="F76" s="15"/>
      <c r="G76" s="11"/>
      <c r="H76" s="11"/>
      <c r="I76" s="263">
        <v>0</v>
      </c>
      <c r="J76" s="263"/>
    </row>
    <row r="77" spans="1:10" ht="18.95" hidden="1">
      <c r="A77" s="13"/>
      <c r="B77" s="14"/>
      <c r="C77" s="14"/>
      <c r="D77" s="14"/>
      <c r="E77" s="14" t="s">
        <v>35</v>
      </c>
      <c r="F77" s="14"/>
      <c r="G77" s="28">
        <v>1</v>
      </c>
      <c r="H77" s="9"/>
      <c r="I77" s="264">
        <f>(I75*G77)+(I76*G77)</f>
        <v>0</v>
      </c>
      <c r="J77" s="264"/>
    </row>
    <row r="78" spans="1:10" ht="18.95" hidden="1">
      <c r="A78" s="265" t="s">
        <v>53</v>
      </c>
      <c r="B78" s="265"/>
      <c r="C78" s="265"/>
      <c r="D78" s="265"/>
      <c r="E78" s="265"/>
      <c r="F78" s="265"/>
      <c r="G78" s="265"/>
      <c r="H78" s="265"/>
      <c r="I78" s="263">
        <v>0</v>
      </c>
      <c r="J78" s="263"/>
    </row>
    <row r="79" spans="1:10" ht="23.25" hidden="1" customHeight="1">
      <c r="A79" s="269" t="s">
        <v>54</v>
      </c>
      <c r="B79" s="269"/>
      <c r="C79" s="269"/>
      <c r="D79" s="269"/>
      <c r="E79" s="15"/>
      <c r="F79" s="15"/>
      <c r="G79" s="11"/>
      <c r="H79" s="11"/>
      <c r="I79" s="263">
        <v>0</v>
      </c>
      <c r="J79" s="263"/>
    </row>
    <row r="80" spans="1:10" ht="18.95" hidden="1">
      <c r="A80" s="13"/>
      <c r="B80" s="14"/>
      <c r="C80" s="14"/>
      <c r="D80" s="14"/>
      <c r="E80" s="14" t="s">
        <v>35</v>
      </c>
      <c r="F80" s="14"/>
      <c r="G80" s="28">
        <v>0</v>
      </c>
      <c r="H80" s="9"/>
      <c r="I80" s="264">
        <f>(I78*G80)+(I79*G80)</f>
        <v>0</v>
      </c>
      <c r="J80" s="264"/>
    </row>
    <row r="81" spans="1:11" ht="18.95">
      <c r="A81" s="209" t="s">
        <v>55</v>
      </c>
      <c r="B81"/>
      <c r="C81" s="10"/>
      <c r="D81" s="10"/>
      <c r="E81" s="5"/>
      <c r="I81" s="5"/>
      <c r="J81" s="5"/>
    </row>
    <row r="82" spans="1:11">
      <c r="A82" s="3"/>
      <c r="B82" s="3"/>
      <c r="C82" s="3"/>
      <c r="D82" s="3"/>
      <c r="J82" s="7"/>
    </row>
    <row r="83" spans="1:11" ht="17.100000000000001" thickBot="1">
      <c r="A83" s="3"/>
      <c r="B83" s="3"/>
      <c r="C83" s="3"/>
      <c r="D83" s="3"/>
      <c r="J83" s="7"/>
    </row>
    <row r="84" spans="1:11" ht="23.1" thickBot="1">
      <c r="A84" s="286" t="s">
        <v>56</v>
      </c>
      <c r="B84" s="286"/>
      <c r="C84" s="286"/>
      <c r="D84" s="286"/>
      <c r="G84" s="6"/>
      <c r="H84" s="310" t="s">
        <v>57</v>
      </c>
      <c r="I84" s="310"/>
      <c r="J84" s="166">
        <v>9.0999999999999998E-2</v>
      </c>
    </row>
    <row r="85" spans="1:11">
      <c r="A85" s="3"/>
      <c r="B85" s="3"/>
      <c r="C85" s="3"/>
      <c r="D85" s="3"/>
      <c r="J85" s="7"/>
    </row>
    <row r="86" spans="1:11" ht="18.95">
      <c r="A86" s="311" t="s">
        <v>58</v>
      </c>
      <c r="B86" s="311"/>
      <c r="C86" s="311"/>
      <c r="D86" s="311"/>
      <c r="E86" s="311"/>
      <c r="F86" s="12"/>
      <c r="G86" s="11"/>
      <c r="H86" s="11"/>
      <c r="I86" s="306">
        <f>(A_Materials*A_qty)+(B_Materials*B_qty)+(C_Materials*C_qty)+(D_Materials*D_QTY)+(E_Materials*E_QTY)+(F_MATERIALS*F_QTY)+(G_MATERIALS*G_QTY)+(H_MATERIALS*H_QTY)+(I_MATERIALS*I_QTY)+(J_MATERIALS*J_QTY)+(J_UNIT_TOTAL*K_QTY)+(L_MATERIALS*L_QTY)+(M_MATERIALS*M_QTY)+(N_MATERIALS*N_QTY)+(O_MATERIALS*O_QTY)+(P_MATERIALS*P_QTY)+(Q_MATERIALS*Q_QTY)</f>
        <v>0</v>
      </c>
      <c r="J86" s="306"/>
    </row>
    <row r="87" spans="1:11" ht="18.95">
      <c r="A87" s="169" t="s">
        <v>59</v>
      </c>
      <c r="B87" s="169"/>
      <c r="C87" s="169"/>
      <c r="D87" s="169"/>
      <c r="E87" s="12"/>
      <c r="F87" s="12"/>
      <c r="G87" s="11"/>
      <c r="H87" s="11"/>
      <c r="I87" s="306">
        <f>(A_PBLOP*A_qty)+(B_PBLOP*B_qty)+(C_PBLOP*C_qty)+(D_PBLOP*D_QTY)+(E_PBLOP*E_QTY)+(F_PBLOP*F_QTY)+(G_PBLOP*G_QTY)+(H_PBLOP*H_QTY)+(I_PBLOP*I_QTY)+(JPBLOP*J_QTY)+(K_PBLOP*K_QTY)+(L_PBLOP*L_QTY)+(M_PBLOP*M_QTY)+(N_PBLOP*N_QTY)+(O_PBLOP*O_QTY)+(P_PBLOP*P_QTY)+(Q_PBLOP*Q_QTY)</f>
        <v>0</v>
      </c>
      <c r="J87" s="306"/>
    </row>
    <row r="88" spans="1:11" ht="18.95">
      <c r="A88" s="169" t="s">
        <v>60</v>
      </c>
      <c r="B88" s="169"/>
      <c r="C88" s="169"/>
      <c r="D88" s="169"/>
      <c r="E88" s="12"/>
      <c r="F88" s="12"/>
      <c r="G88" s="11"/>
      <c r="H88" s="11"/>
      <c r="I88" s="263">
        <v>0</v>
      </c>
      <c r="J88" s="263"/>
      <c r="K88" s="176"/>
    </row>
    <row r="89" spans="1:11" ht="18.95">
      <c r="A89" s="300" t="s">
        <v>61</v>
      </c>
      <c r="B89" s="300"/>
      <c r="C89" s="300"/>
      <c r="D89" s="300"/>
      <c r="E89" s="11"/>
      <c r="F89" s="11"/>
      <c r="G89" s="11"/>
      <c r="H89" s="11"/>
      <c r="I89" s="306">
        <f>(PBLOP*J84)+(I88*J84)</f>
        <v>0</v>
      </c>
      <c r="J89" s="306"/>
    </row>
    <row r="90" spans="1:11" ht="18.95">
      <c r="A90" s="10"/>
      <c r="B90" s="10"/>
      <c r="J90" s="7"/>
    </row>
    <row r="91" spans="1:11" ht="24" customHeight="1">
      <c r="A91" s="10"/>
      <c r="B91" s="10"/>
      <c r="J91" s="7"/>
    </row>
    <row r="92" spans="1:11" ht="21.95">
      <c r="A92" s="301" t="s">
        <v>62</v>
      </c>
      <c r="B92" s="301"/>
      <c r="C92" s="301"/>
      <c r="D92" s="301"/>
      <c r="E92" s="301"/>
      <c r="F92" s="301"/>
      <c r="G92" s="301"/>
      <c r="H92" s="301"/>
      <c r="I92" s="309">
        <f>I86+I87+I88+I89</f>
        <v>0</v>
      </c>
      <c r="J92" s="309"/>
    </row>
    <row r="93" spans="1:11" ht="21.95">
      <c r="A93" s="16"/>
      <c r="B93" s="16"/>
      <c r="C93" s="16"/>
      <c r="D93" s="16"/>
      <c r="E93" s="16"/>
      <c r="F93" s="16"/>
      <c r="G93" s="16"/>
      <c r="H93" s="16"/>
      <c r="I93" s="17"/>
      <c r="J93" s="17"/>
    </row>
    <row r="94" spans="1:11" ht="21.95">
      <c r="A94" s="16"/>
      <c r="B94" s="16"/>
      <c r="C94" s="16"/>
      <c r="D94" s="16"/>
      <c r="E94" s="16"/>
      <c r="F94" s="16"/>
      <c r="G94" s="16"/>
      <c r="H94" s="16"/>
      <c r="I94" s="17"/>
      <c r="J94" s="17"/>
    </row>
    <row r="95" spans="1:11" ht="21.95" hidden="1">
      <c r="A95" s="302" t="s">
        <v>63</v>
      </c>
      <c r="B95" s="303"/>
      <c r="C95" s="303"/>
      <c r="D95" s="303"/>
      <c r="E95" s="303"/>
      <c r="F95" s="303"/>
      <c r="G95" s="303"/>
      <c r="H95" s="303"/>
      <c r="I95" s="303"/>
      <c r="J95" s="304"/>
    </row>
    <row r="96" spans="1:11" hidden="1">
      <c r="A96" s="297" t="s">
        <v>64</v>
      </c>
      <c r="B96" s="298"/>
      <c r="C96" s="298"/>
      <c r="D96" s="299"/>
      <c r="E96" s="299"/>
      <c r="F96" s="299"/>
      <c r="G96" s="18"/>
      <c r="H96" s="18"/>
      <c r="I96" s="18"/>
      <c r="J96" s="19"/>
    </row>
    <row r="97" spans="1:11" ht="21.95" hidden="1">
      <c r="A97" s="29"/>
      <c r="B97" s="18"/>
      <c r="C97" s="162"/>
      <c r="D97" s="162"/>
      <c r="E97" s="20"/>
      <c r="F97" s="21"/>
      <c r="G97" s="21"/>
      <c r="H97" s="18"/>
      <c r="I97" s="18"/>
      <c r="J97" s="19"/>
    </row>
    <row r="98" spans="1:11" ht="21.95" hidden="1">
      <c r="A98" s="163" t="s">
        <v>65</v>
      </c>
      <c r="B98" s="164"/>
      <c r="C98" s="165"/>
      <c r="D98" s="165"/>
      <c r="E98" s="20"/>
      <c r="F98" s="21"/>
      <c r="G98" s="21"/>
      <c r="H98" s="18"/>
      <c r="I98" s="18"/>
      <c r="J98" s="19"/>
    </row>
    <row r="99" spans="1:11" ht="21.95" hidden="1">
      <c r="A99" s="29"/>
      <c r="B99" s="18"/>
      <c r="C99" s="162"/>
      <c r="D99" s="162"/>
      <c r="E99" s="20"/>
      <c r="F99" s="21"/>
      <c r="G99" s="21"/>
      <c r="H99" s="298" t="s">
        <v>66</v>
      </c>
      <c r="I99" s="298"/>
      <c r="J99" s="305"/>
      <c r="K99" s="175"/>
    </row>
    <row r="100" spans="1:11" ht="21.95" hidden="1">
      <c r="A100" s="295" t="str">
        <f>A28</f>
        <v>(A) In-Unit Fan Material Cost per Unit</v>
      </c>
      <c r="B100" s="296"/>
      <c r="C100" s="296"/>
      <c r="D100" s="296"/>
      <c r="E100" s="296"/>
      <c r="F100" s="296"/>
      <c r="G100" s="296"/>
      <c r="H100" s="296"/>
      <c r="I100" s="307">
        <f>(A_Materials+A_PBLOP)+(A_PBLOP*$J$84)</f>
        <v>0</v>
      </c>
      <c r="J100" s="308"/>
      <c r="K100" s="175"/>
    </row>
    <row r="101" spans="1:11" ht="21.95" hidden="1">
      <c r="A101" s="295" t="str">
        <f>A31</f>
        <v>(B) In-Unit Humidistat Material Cost per Unit</v>
      </c>
      <c r="B101" s="296"/>
      <c r="C101" s="296"/>
      <c r="D101" s="296"/>
      <c r="E101" s="296"/>
      <c r="F101" s="296"/>
      <c r="G101" s="296"/>
      <c r="H101" s="296"/>
      <c r="I101" s="290">
        <f>(B_Materials+B_PBLOP)+(B_PBLOP*AREATAX)</f>
        <v>0</v>
      </c>
      <c r="J101" s="291"/>
      <c r="K101" s="175"/>
    </row>
    <row r="102" spans="1:11" ht="21.95" hidden="1">
      <c r="A102" s="295" t="str">
        <f>A34</f>
        <v>(C) In-Unit Programmable Thermostat Material Cost per Unit</v>
      </c>
      <c r="B102" s="296"/>
      <c r="C102" s="296"/>
      <c r="D102" s="296"/>
      <c r="E102" s="296"/>
      <c r="F102" s="296"/>
      <c r="G102" s="296"/>
      <c r="H102" s="296"/>
      <c r="I102" s="290">
        <f>(C_Materials+C_PBLOP)+(C_PBLOP*AREATAX)</f>
        <v>0</v>
      </c>
      <c r="J102" s="291"/>
      <c r="K102" s="175"/>
    </row>
    <row r="103" spans="1:11" ht="21.95" hidden="1">
      <c r="A103" s="295" t="str">
        <f>A37</f>
        <v>(D) In-Unit Heat Pump Material Cost per Unit</v>
      </c>
      <c r="B103" s="296"/>
      <c r="C103" s="296"/>
      <c r="D103" s="296"/>
      <c r="E103" s="296"/>
      <c r="F103" s="296"/>
      <c r="G103" s="296"/>
      <c r="H103" s="296"/>
      <c r="I103" s="290">
        <f>(D_Materials+D_PBLOP)+(D_PBLOP*AREATAX)</f>
        <v>0</v>
      </c>
      <c r="J103" s="291"/>
      <c r="K103" s="175"/>
    </row>
    <row r="104" spans="1:11" ht="21.95" hidden="1">
      <c r="A104" s="295" t="str">
        <f>A42</f>
        <v>(E) Common Area Fan Material Cost per Unit*</v>
      </c>
      <c r="B104" s="296"/>
      <c r="C104" s="296"/>
      <c r="D104" s="296"/>
      <c r="E104" s="296"/>
      <c r="F104" s="296"/>
      <c r="G104" s="296"/>
      <c r="H104" s="296"/>
      <c r="I104" s="290">
        <f>(E_Materials+E_PBLOP)+(E_PBLOP*AREATAX)</f>
        <v>0</v>
      </c>
      <c r="J104" s="291"/>
      <c r="K104" s="175"/>
    </row>
    <row r="105" spans="1:11" ht="21.95" hidden="1">
      <c r="A105" s="295" t="str">
        <f>A45</f>
        <v>(F) Common Area Humidistat Material Cost per Unit*</v>
      </c>
      <c r="B105" s="296"/>
      <c r="C105" s="296"/>
      <c r="D105" s="296"/>
      <c r="E105" s="296"/>
      <c r="F105" s="296"/>
      <c r="G105" s="296"/>
      <c r="H105" s="296"/>
      <c r="I105" s="290">
        <f>(F_MATERIALS+F_PBLOP)+(F_PBLOP*AREATAX)</f>
        <v>0</v>
      </c>
      <c r="J105" s="291"/>
      <c r="K105" s="175"/>
    </row>
    <row r="106" spans="1:11" ht="21.95" hidden="1">
      <c r="A106" s="295" t="str">
        <f>A48</f>
        <v>(G) Common Area Programmable Thermostat Material Cost per Unit*</v>
      </c>
      <c r="B106" s="296"/>
      <c r="C106" s="296"/>
      <c r="D106" s="296"/>
      <c r="E106" s="296"/>
      <c r="F106" s="296"/>
      <c r="G106" s="296"/>
      <c r="H106" s="296"/>
      <c r="I106" s="290">
        <f>(G_MATERIALS+G_PBLOP)+(G_PBLOP*AREATAX)</f>
        <v>0</v>
      </c>
      <c r="J106" s="291"/>
      <c r="K106" s="175"/>
    </row>
    <row r="107" spans="1:11" ht="21.95" hidden="1">
      <c r="A107" s="171" t="str">
        <f>A51</f>
        <v>(H) Common Area Heat Pump Material Cost per Unit*</v>
      </c>
      <c r="B107" s="172"/>
      <c r="C107" s="172"/>
      <c r="D107" s="172"/>
      <c r="E107" s="172"/>
      <c r="F107" s="172"/>
      <c r="G107" s="172"/>
      <c r="H107" s="173"/>
      <c r="I107" s="290">
        <f>(H_MATERIALS+H_PBLOP)+(H_PBLOP*AREATAX)</f>
        <v>0</v>
      </c>
      <c r="J107" s="291"/>
      <c r="K107" s="175"/>
    </row>
    <row r="108" spans="1:11" ht="21.95" hidden="1">
      <c r="A108" s="171" t="str">
        <f>A54</f>
        <v>(I) WORK ITEM</v>
      </c>
      <c r="B108" s="172"/>
      <c r="C108" s="172"/>
      <c r="D108" s="172"/>
      <c r="E108" s="172"/>
      <c r="F108" s="172"/>
      <c r="G108" s="172"/>
      <c r="H108" s="173"/>
      <c r="I108" s="290">
        <f>(I_MATERIALS+I_PBLOP)+(I_PBLOP*AREATAX)</f>
        <v>0</v>
      </c>
      <c r="J108" s="291"/>
      <c r="K108" s="175"/>
    </row>
    <row r="109" spans="1:11" ht="21.95" hidden="1">
      <c r="A109" s="171" t="str">
        <f>A57</f>
        <v>(J) WORK ITEM</v>
      </c>
      <c r="B109" s="172"/>
      <c r="C109" s="172"/>
      <c r="D109" s="172"/>
      <c r="E109" s="172"/>
      <c r="F109" s="172"/>
      <c r="G109" s="172"/>
      <c r="H109" s="173"/>
      <c r="I109" s="290">
        <f>(J_MATERIALS+JPBLOP)+(JPBLOP*AREATAX)</f>
        <v>0</v>
      </c>
      <c r="J109" s="291"/>
      <c r="K109" s="175"/>
    </row>
    <row r="110" spans="1:11" ht="21.95" hidden="1">
      <c r="A110" s="171" t="str">
        <f>A60</f>
        <v>(K) WORK ITEM</v>
      </c>
      <c r="B110" s="172"/>
      <c r="C110" s="172"/>
      <c r="D110" s="172"/>
      <c r="E110" s="172"/>
      <c r="F110" s="172"/>
      <c r="G110" s="172"/>
      <c r="H110" s="173"/>
      <c r="I110" s="290">
        <f>(J_UNIT_TOTAL+K_PBLOP)+(K_PBLOP*AREATAX)</f>
        <v>0</v>
      </c>
      <c r="J110" s="291"/>
      <c r="K110" s="175"/>
    </row>
    <row r="111" spans="1:11" ht="21.95" hidden="1">
      <c r="A111" s="171" t="str">
        <f>A63</f>
        <v>(L) WORK ITEM</v>
      </c>
      <c r="B111" s="172"/>
      <c r="C111" s="172"/>
      <c r="D111" s="172"/>
      <c r="E111" s="172"/>
      <c r="F111" s="172"/>
      <c r="G111" s="172"/>
      <c r="H111" s="173"/>
      <c r="I111" s="290">
        <f>(L_MATERIALS+L_PBLOP)+(L_PBLOP*AREATAX)</f>
        <v>0</v>
      </c>
      <c r="J111" s="291"/>
      <c r="K111" s="175"/>
    </row>
    <row r="112" spans="1:11" ht="21.95" hidden="1">
      <c r="A112" s="171" t="str">
        <f>A66</f>
        <v>(M) WORK ITEM</v>
      </c>
      <c r="B112" s="172"/>
      <c r="C112" s="172"/>
      <c r="D112" s="172"/>
      <c r="E112" s="172"/>
      <c r="F112" s="172"/>
      <c r="G112" s="172"/>
      <c r="H112" s="173"/>
      <c r="I112" s="290">
        <f>(M_MATERIALS+M_PBLOP)+(M_PBLOP*AREATAX)</f>
        <v>0</v>
      </c>
      <c r="J112" s="291"/>
      <c r="K112" s="175"/>
    </row>
    <row r="113" spans="1:11" ht="21.95" hidden="1">
      <c r="A113" s="171" t="str">
        <f>A69</f>
        <v>(N) WORK ITEM</v>
      </c>
      <c r="B113" s="172"/>
      <c r="C113" s="172"/>
      <c r="D113" s="172"/>
      <c r="E113" s="172"/>
      <c r="F113" s="172"/>
      <c r="G113" s="172"/>
      <c r="H113" s="173"/>
      <c r="I113" s="290">
        <f>(N_MATERIALS+N_PBLOP)+(N_PBLOP*AREATAX)</f>
        <v>0</v>
      </c>
      <c r="J113" s="291"/>
      <c r="K113" s="175"/>
    </row>
    <row r="114" spans="1:11" ht="21.95" hidden="1">
      <c r="A114" s="171" t="str">
        <f>A72</f>
        <v>(O) WORK ITEM</v>
      </c>
      <c r="B114" s="172"/>
      <c r="C114" s="172"/>
      <c r="D114" s="172"/>
      <c r="E114" s="172"/>
      <c r="F114" s="172"/>
      <c r="G114" s="172"/>
      <c r="H114" s="173"/>
      <c r="I114" s="290">
        <f>(O_MATERIALS+O_PBLOP)+(O_PBLOP*AREATAX)</f>
        <v>0</v>
      </c>
      <c r="J114" s="291"/>
      <c r="K114" s="175"/>
    </row>
    <row r="115" spans="1:11" ht="21.95" hidden="1">
      <c r="A115" s="171" t="str">
        <f>A75</f>
        <v>(P) WORK ITEM</v>
      </c>
      <c r="B115" s="172"/>
      <c r="C115" s="172"/>
      <c r="D115" s="172"/>
      <c r="E115" s="172"/>
      <c r="F115" s="172"/>
      <c r="G115" s="172"/>
      <c r="H115" s="173"/>
      <c r="I115" s="290">
        <f>(P_MATERIALS+P_PBLOP)+(P_PBLOP*AREATAX)</f>
        <v>0</v>
      </c>
      <c r="J115" s="291"/>
      <c r="K115" s="175"/>
    </row>
    <row r="116" spans="1:11" ht="21.95" hidden="1">
      <c r="A116" s="171" t="str">
        <f>A78</f>
        <v>(Q)</v>
      </c>
      <c r="B116" s="172"/>
      <c r="C116" s="172"/>
      <c r="D116" s="172"/>
      <c r="E116" s="172"/>
      <c r="F116" s="172"/>
      <c r="G116" s="172"/>
      <c r="H116" s="173"/>
      <c r="I116" s="290">
        <f>(Q_MATERIALS+Q_PBLOP)+(Q_PBLOP*AREATAX)</f>
        <v>0</v>
      </c>
      <c r="J116" s="291"/>
      <c r="K116" s="175"/>
    </row>
    <row r="117" spans="1:11" ht="21.95" hidden="1">
      <c r="A117" s="29"/>
      <c r="B117" s="18"/>
      <c r="C117" s="162"/>
      <c r="D117" s="162"/>
      <c r="E117" s="20"/>
      <c r="F117" s="21"/>
      <c r="G117" s="21"/>
      <c r="H117" s="18"/>
      <c r="I117" s="18"/>
      <c r="J117" s="19"/>
      <c r="K117" s="176"/>
    </row>
    <row r="118" spans="1:11" ht="21.95" hidden="1">
      <c r="A118" s="29" t="s">
        <v>25</v>
      </c>
      <c r="B118" s="191">
        <v>4</v>
      </c>
      <c r="C118" s="162" t="s">
        <v>67</v>
      </c>
      <c r="D118" s="195" t="s">
        <v>68</v>
      </c>
      <c r="E118" s="292">
        <f>($I$100*B18)+($I$101*C18)+($I$102*D18)+($I$103*E18)+($I$104*F18)+($I$105*G18)+($I$106*H18)+($I$107*I18)</f>
        <v>0</v>
      </c>
      <c r="F118" s="292"/>
      <c r="G118" s="208"/>
      <c r="H118" s="26"/>
      <c r="I118" s="26"/>
      <c r="J118" s="19"/>
    </row>
    <row r="119" spans="1:11" ht="23.45" hidden="1" customHeight="1">
      <c r="A119" s="29" t="s">
        <v>26</v>
      </c>
      <c r="B119" s="191">
        <v>4</v>
      </c>
      <c r="C119" s="162" t="s">
        <v>67</v>
      </c>
      <c r="D119" s="195" t="s">
        <v>68</v>
      </c>
      <c r="E119" s="292">
        <f>($I$100*B19)+($I$101*C19)+($I$102*D19)+($I$103*E19)+($I$104*F19)+($I$105*G19)+($I$106*H19)+($I$107*I19)</f>
        <v>0</v>
      </c>
      <c r="F119" s="292"/>
      <c r="G119" s="21"/>
      <c r="H119" s="18"/>
      <c r="I119" s="18"/>
      <c r="J119" s="19"/>
    </row>
    <row r="120" spans="1:11" ht="21.95" hidden="1">
      <c r="A120" s="29" t="s">
        <v>27</v>
      </c>
      <c r="B120" s="191">
        <v>5</v>
      </c>
      <c r="C120" s="162" t="s">
        <v>67</v>
      </c>
      <c r="D120" s="195" t="s">
        <v>68</v>
      </c>
      <c r="E120" s="292">
        <f>($I$100*B20)+($I$101*C20)+($I$102*D20)+($I$103*E20)+($I$104*F20)+($I$105*G20)+($I$106*H20)+($I$107*I20)</f>
        <v>0</v>
      </c>
      <c r="F120" s="292"/>
      <c r="G120" s="21"/>
      <c r="H120" s="18"/>
      <c r="I120" s="18"/>
      <c r="J120" s="19"/>
    </row>
    <row r="121" spans="1:11" ht="21.95" hidden="1">
      <c r="A121" s="29" t="s">
        <v>28</v>
      </c>
      <c r="B121" s="191">
        <v>4</v>
      </c>
      <c r="C121" s="162" t="s">
        <v>67</v>
      </c>
      <c r="D121" s="195" t="s">
        <v>68</v>
      </c>
      <c r="E121" s="292">
        <f>($I$100*B21)+($I$101*C21)+($I$102*D21)+($I$103*E21)+($I$104*F21)+($I$105*G21)+($I$106*H21)+($I$107*I21)</f>
        <v>0</v>
      </c>
      <c r="F121" s="292"/>
      <c r="G121" s="21"/>
      <c r="H121" s="18"/>
      <c r="I121" s="18"/>
      <c r="J121" s="19"/>
    </row>
    <row r="122" spans="1:11" ht="23.1" hidden="1" thickBot="1">
      <c r="A122" s="192" t="s">
        <v>29</v>
      </c>
      <c r="B122" s="193">
        <v>4</v>
      </c>
      <c r="C122" s="194" t="s">
        <v>67</v>
      </c>
      <c r="D122" s="195" t="s">
        <v>68</v>
      </c>
      <c r="E122" s="292">
        <f>($I$100*B22)+($I$101*C22)+($I$102*D22)+($I$103*E22)+($I$104*F22)+($I$105*G22)+($I$106*H22)+($I$107*I22)</f>
        <v>0</v>
      </c>
      <c r="F122" s="292"/>
      <c r="G122" s="21"/>
      <c r="H122" s="18"/>
      <c r="I122" s="18"/>
      <c r="J122" s="19"/>
    </row>
    <row r="123" spans="1:11" ht="21.95" hidden="1">
      <c r="A123" s="29" t="s">
        <v>69</v>
      </c>
      <c r="B123" s="191"/>
      <c r="C123" s="162"/>
      <c r="D123" s="162"/>
      <c r="E123" s="293">
        <v>0</v>
      </c>
      <c r="F123" s="293"/>
      <c r="G123" s="21"/>
      <c r="H123" s="18"/>
      <c r="I123" s="18"/>
      <c r="J123" s="19"/>
    </row>
    <row r="124" spans="1:11" ht="21.95" hidden="1">
      <c r="A124" s="29" t="s">
        <v>70</v>
      </c>
      <c r="B124" s="191"/>
      <c r="C124" s="162"/>
      <c r="D124" s="162"/>
      <c r="E124" s="293">
        <v>0</v>
      </c>
      <c r="F124" s="293"/>
      <c r="G124" s="21"/>
      <c r="H124" s="18"/>
      <c r="I124" s="18"/>
      <c r="J124" s="19"/>
    </row>
    <row r="125" spans="1:11" ht="23.1" hidden="1" thickBot="1">
      <c r="A125" s="174" t="s">
        <v>71</v>
      </c>
      <c r="B125" s="191"/>
      <c r="C125" s="162"/>
      <c r="D125" s="162"/>
      <c r="E125" s="294">
        <v>0</v>
      </c>
      <c r="F125" s="294"/>
      <c r="G125" s="21"/>
      <c r="H125" s="18"/>
      <c r="I125" s="18"/>
      <c r="J125" s="19"/>
    </row>
    <row r="126" spans="1:11" ht="23.1" hidden="1" thickTop="1">
      <c r="A126" s="29" t="s">
        <v>30</v>
      </c>
      <c r="B126" s="191">
        <f>SUM(B118:B125)</f>
        <v>21</v>
      </c>
      <c r="C126" s="162"/>
      <c r="D126" s="162"/>
      <c r="E126" s="288">
        <f>SUM(E118:F125)</f>
        <v>0</v>
      </c>
      <c r="F126" s="289"/>
      <c r="G126" s="21"/>
      <c r="H126" s="18"/>
      <c r="I126" s="18"/>
      <c r="J126" s="19"/>
    </row>
    <row r="127" spans="1:11" ht="17.100000000000001" hidden="1" thickBot="1">
      <c r="A127" s="22"/>
      <c r="B127" s="23"/>
      <c r="C127" s="23"/>
      <c r="D127" s="23"/>
      <c r="E127" s="23"/>
      <c r="F127" s="23"/>
      <c r="G127" s="23"/>
      <c r="H127" s="23"/>
      <c r="I127" s="23"/>
      <c r="J127" s="24"/>
    </row>
    <row r="130" spans="2:3">
      <c r="B130" s="176"/>
      <c r="C130" s="176"/>
    </row>
    <row r="131" spans="2:3">
      <c r="B131" s="176"/>
      <c r="C131" s="176"/>
    </row>
    <row r="132" spans="2:3">
      <c r="B132" s="176"/>
      <c r="C132" s="176"/>
    </row>
    <row r="133" spans="2:3">
      <c r="B133" s="176"/>
      <c r="C133" s="176"/>
    </row>
    <row r="134" spans="2:3">
      <c r="C134" s="176"/>
    </row>
  </sheetData>
  <mergeCells count="140">
    <mergeCell ref="I67:J67"/>
    <mergeCell ref="I68:J68"/>
    <mergeCell ref="I92:J92"/>
    <mergeCell ref="A84:D84"/>
    <mergeCell ref="H84:I84"/>
    <mergeCell ref="I86:J86"/>
    <mergeCell ref="I80:J80"/>
    <mergeCell ref="I69:J69"/>
    <mergeCell ref="A70:D70"/>
    <mergeCell ref="A73:D73"/>
    <mergeCell ref="I88:J88"/>
    <mergeCell ref="I73:J73"/>
    <mergeCell ref="I74:J74"/>
    <mergeCell ref="A69:H69"/>
    <mergeCell ref="I72:J72"/>
    <mergeCell ref="A75:H75"/>
    <mergeCell ref="A72:H72"/>
    <mergeCell ref="I75:J75"/>
    <mergeCell ref="A76:D76"/>
    <mergeCell ref="I76:J76"/>
    <mergeCell ref="A78:H78"/>
    <mergeCell ref="A86:E86"/>
    <mergeCell ref="I78:J78"/>
    <mergeCell ref="I107:J107"/>
    <mergeCell ref="I100:J100"/>
    <mergeCell ref="I101:J101"/>
    <mergeCell ref="I102:J102"/>
    <mergeCell ref="I103:J103"/>
    <mergeCell ref="I104:J104"/>
    <mergeCell ref="I105:J105"/>
    <mergeCell ref="A100:H100"/>
    <mergeCell ref="A101:H101"/>
    <mergeCell ref="A96:C96"/>
    <mergeCell ref="D96:F96"/>
    <mergeCell ref="A89:D89"/>
    <mergeCell ref="A92:H92"/>
    <mergeCell ref="I106:J106"/>
    <mergeCell ref="A95:J95"/>
    <mergeCell ref="A79:D79"/>
    <mergeCell ref="I79:J79"/>
    <mergeCell ref="A102:H102"/>
    <mergeCell ref="H99:J99"/>
    <mergeCell ref="I87:J87"/>
    <mergeCell ref="I89:J89"/>
    <mergeCell ref="A58:D58"/>
    <mergeCell ref="E126:F126"/>
    <mergeCell ref="I113:J113"/>
    <mergeCell ref="I114:J114"/>
    <mergeCell ref="I115:J115"/>
    <mergeCell ref="I116:J116"/>
    <mergeCell ref="I108:J108"/>
    <mergeCell ref="I109:J109"/>
    <mergeCell ref="I110:J110"/>
    <mergeCell ref="I111:J111"/>
    <mergeCell ref="I112:J112"/>
    <mergeCell ref="E120:F120"/>
    <mergeCell ref="E119:F119"/>
    <mergeCell ref="E121:F121"/>
    <mergeCell ref="E122:F122"/>
    <mergeCell ref="E123:F123"/>
    <mergeCell ref="E124:F124"/>
    <mergeCell ref="E125:F125"/>
    <mergeCell ref="E118:F118"/>
    <mergeCell ref="A103:H103"/>
    <mergeCell ref="A104:H104"/>
    <mergeCell ref="A105:H105"/>
    <mergeCell ref="A106:H106"/>
    <mergeCell ref="I77:J77"/>
    <mergeCell ref="I34:J34"/>
    <mergeCell ref="A64:D64"/>
    <mergeCell ref="I38:J38"/>
    <mergeCell ref="I48:J48"/>
    <mergeCell ref="A49:D49"/>
    <mergeCell ref="I49:J49"/>
    <mergeCell ref="I50:J50"/>
    <mergeCell ref="A48:H48"/>
    <mergeCell ref="I54:J54"/>
    <mergeCell ref="A55:D55"/>
    <mergeCell ref="I55:J55"/>
    <mergeCell ref="I56:J56"/>
    <mergeCell ref="I51:J51"/>
    <mergeCell ref="A52:D52"/>
    <mergeCell ref="I52:J52"/>
    <mergeCell ref="I53:J53"/>
    <mergeCell ref="A54:H54"/>
    <mergeCell ref="A51:H51"/>
    <mergeCell ref="I63:J63"/>
    <mergeCell ref="I46:J46"/>
    <mergeCell ref="A46:F46"/>
    <mergeCell ref="I57:J57"/>
    <mergeCell ref="I45:J45"/>
    <mergeCell ref="I47:J47"/>
    <mergeCell ref="I64:J64"/>
    <mergeCell ref="A66:H66"/>
    <mergeCell ref="A63:H63"/>
    <mergeCell ref="A1:J1"/>
    <mergeCell ref="A3:J3"/>
    <mergeCell ref="A4:J4"/>
    <mergeCell ref="A28:H28"/>
    <mergeCell ref="A31:H31"/>
    <mergeCell ref="I36:J36"/>
    <mergeCell ref="I29:J29"/>
    <mergeCell ref="I32:J32"/>
    <mergeCell ref="A29:F29"/>
    <mergeCell ref="I35:J35"/>
    <mergeCell ref="B16:E16"/>
    <mergeCell ref="F16:I16"/>
    <mergeCell ref="A35:F35"/>
    <mergeCell ref="B5:I14"/>
    <mergeCell ref="A32:F32"/>
    <mergeCell ref="A26:D26"/>
    <mergeCell ref="A34:H34"/>
    <mergeCell ref="I28:J28"/>
    <mergeCell ref="I30:J30"/>
    <mergeCell ref="I31:J31"/>
    <mergeCell ref="I33:J33"/>
    <mergeCell ref="A41:J41"/>
    <mergeCell ref="A45:F45"/>
    <mergeCell ref="I70:J70"/>
    <mergeCell ref="I71:J71"/>
    <mergeCell ref="A37:H37"/>
    <mergeCell ref="A42:H42"/>
    <mergeCell ref="I44:J44"/>
    <mergeCell ref="I42:J42"/>
    <mergeCell ref="I43:J43"/>
    <mergeCell ref="I39:J39"/>
    <mergeCell ref="I37:J37"/>
    <mergeCell ref="A43:F43"/>
    <mergeCell ref="A38:F38"/>
    <mergeCell ref="I58:J58"/>
    <mergeCell ref="I59:J59"/>
    <mergeCell ref="A57:H57"/>
    <mergeCell ref="I66:J66"/>
    <mergeCell ref="A67:D67"/>
    <mergeCell ref="A60:H60"/>
    <mergeCell ref="I60:J60"/>
    <mergeCell ref="A61:D61"/>
    <mergeCell ref="I61:J61"/>
    <mergeCell ref="I62:J62"/>
    <mergeCell ref="I65:J65"/>
  </mergeCells>
  <phoneticPr fontId="73" type="noConversion"/>
  <dataValidations count="3">
    <dataValidation allowBlank="1" showInputMessage="1" showErrorMessage="1" prompt="Permits, Bonds, Labor, Overhead &amp; Profit. These items are all taxed." sqref="A29:F29" xr:uid="{0E68F8FF-DC39-4B89-9473-94F58EDD4B70}"/>
    <dataValidation allowBlank="1" showInputMessage="1" showErrorMessage="1" promptTitle="Tax on all non-tangible items" prompt="Per WA DOR Special Notice August 4, 2009. This includes items such as permits that may not be taxed upon purchase by the contractor from the permitting authority, these will be taxed upon weatheriztion invoicing to KCHA." sqref="I87:J88" xr:uid="{AE770B0B-ABCF-46CB-964E-140948F4FFE0}"/>
    <dataValidation allowBlank="1" showInputMessage="1" showErrorMessage="1" prompt="Materials and Equipment costs per unit" sqref="I28:J28" xr:uid="{872EDC06-C2DF-4119-A903-33BAB8667953}"/>
  </dataValidations>
  <hyperlinks>
    <hyperlink ref="H84:I84" r:id="rId1" display="Project Tax Rate" xr:uid="{A667C77A-6F0D-449E-A176-5933038CBA18}"/>
  </hyperlinks>
  <pageMargins left="0.7" right="0.7" top="0.75" bottom="0.75" header="0.3" footer="0.3"/>
  <pageSetup paperSize="5" scale="61" fitToHeight="0" orientation="portrait" horizontalDpi="204" verticalDpi="192" r:id="rId2"/>
  <headerFooter>
    <oddHeader>&amp;C&amp;"-,Bold"&amp;16BASE BID</oddHeader>
    <oddFooter>&amp;L&amp;12EXHIBIT C, Form of Proposal&amp;CBase Bid&amp;RPage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52"/>
  <sheetViews>
    <sheetView topLeftCell="A6" zoomScaleNormal="100" zoomScalePageLayoutView="80" workbookViewId="0">
      <selection activeCell="S4" sqref="S4"/>
    </sheetView>
  </sheetViews>
  <sheetFormatPr defaultColWidth="9" defaultRowHeight="15.95"/>
  <cols>
    <col min="1" max="2" width="11.875" style="2" customWidth="1"/>
    <col min="3" max="3" width="17.125" style="2" customWidth="1"/>
    <col min="4" max="4" width="7.125" style="2" customWidth="1"/>
    <col min="5" max="5" width="9" style="2"/>
    <col min="6" max="6" width="10.625" style="2" customWidth="1"/>
    <col min="7" max="7" width="9" style="2"/>
    <col min="8" max="8" width="8" style="2" customWidth="1"/>
    <col min="9" max="9" width="9" style="2" hidden="1" customWidth="1"/>
    <col min="10" max="10" width="5" style="2" customWidth="1"/>
    <col min="11" max="16384" width="9" style="2"/>
  </cols>
  <sheetData>
    <row r="1" spans="1:16" ht="32.25" customHeight="1">
      <c r="A1" s="270" t="s">
        <v>15</v>
      </c>
      <c r="B1" s="270"/>
      <c r="C1" s="270"/>
      <c r="D1" s="270"/>
      <c r="E1" s="270"/>
      <c r="F1" s="270"/>
      <c r="G1" s="270"/>
      <c r="H1" s="270"/>
      <c r="I1" s="270"/>
      <c r="J1" s="270"/>
      <c r="K1" s="270"/>
      <c r="L1" s="270"/>
      <c r="M1" s="270"/>
      <c r="N1" s="270"/>
      <c r="O1" s="270"/>
      <c r="P1" s="270"/>
    </row>
    <row r="2" spans="1:16" ht="24">
      <c r="A2" s="325" t="str">
        <f>'Base Bid'!A3:J3</f>
        <v>SI VIEW APARTMENTS</v>
      </c>
      <c r="B2" s="325"/>
      <c r="C2" s="325"/>
      <c r="D2" s="325"/>
      <c r="E2" s="325"/>
      <c r="F2" s="325"/>
      <c r="G2" s="325"/>
      <c r="H2" s="325"/>
      <c r="I2" s="325"/>
      <c r="J2" s="325"/>
      <c r="K2" s="325"/>
      <c r="L2" s="325"/>
      <c r="M2" s="325"/>
      <c r="N2" s="325"/>
      <c r="O2" s="325"/>
      <c r="P2" s="325"/>
    </row>
    <row r="3" spans="1:16" ht="24">
      <c r="A3" s="325" t="str">
        <f>'Base Bid'!A4:J4</f>
        <v>404 HEALY AVENUE SOUTH, NORTH BEND, WA 98045</v>
      </c>
      <c r="B3" s="325"/>
      <c r="C3" s="325"/>
      <c r="D3" s="325"/>
      <c r="E3" s="325"/>
      <c r="F3" s="325"/>
      <c r="G3" s="325"/>
      <c r="H3" s="325"/>
      <c r="I3" s="325"/>
      <c r="J3" s="325"/>
      <c r="K3" s="325"/>
      <c r="L3" s="325"/>
      <c r="M3" s="325"/>
      <c r="N3" s="325"/>
      <c r="O3" s="325"/>
      <c r="P3" s="325"/>
    </row>
    <row r="4" spans="1:16" ht="24">
      <c r="A4" s="27"/>
      <c r="B4" s="27"/>
      <c r="C4" s="27"/>
      <c r="D4" s="27"/>
      <c r="E4" s="27"/>
      <c r="F4" s="27"/>
      <c r="G4" s="27"/>
      <c r="H4" s="27"/>
      <c r="I4" s="27"/>
      <c r="J4" s="27"/>
      <c r="K4" s="27"/>
      <c r="L4" s="27"/>
    </row>
    <row r="5" spans="1:16" ht="24">
      <c r="A5" s="326" t="s">
        <v>72</v>
      </c>
      <c r="B5" s="326"/>
      <c r="C5" s="326"/>
      <c r="D5" s="326"/>
      <c r="E5" s="27"/>
      <c r="F5" s="27"/>
      <c r="G5" s="27"/>
      <c r="H5" s="27"/>
      <c r="I5" s="27"/>
      <c r="J5" s="27"/>
      <c r="K5" s="27"/>
      <c r="L5" s="27"/>
    </row>
    <row r="6" spans="1:16" ht="24">
      <c r="A6" s="30"/>
      <c r="B6" s="30"/>
      <c r="C6" s="30"/>
      <c r="D6" s="30"/>
      <c r="E6" s="27"/>
      <c r="F6" s="27"/>
      <c r="G6" s="27"/>
      <c r="I6" s="134"/>
      <c r="J6" s="134"/>
      <c r="K6" s="134"/>
      <c r="L6" s="134"/>
      <c r="M6" s="134" t="s">
        <v>73</v>
      </c>
    </row>
    <row r="7" spans="1:16" ht="24">
      <c r="A7" s="31" t="s">
        <v>74</v>
      </c>
      <c r="B7" s="32"/>
      <c r="C7" s="32"/>
      <c r="D7" s="32"/>
      <c r="E7" s="32"/>
      <c r="F7" s="33"/>
      <c r="G7" s="33"/>
      <c r="H7" s="33"/>
      <c r="I7" s="33"/>
      <c r="J7" s="33"/>
      <c r="K7" s="33"/>
      <c r="L7" s="33"/>
    </row>
    <row r="9" spans="1:16" ht="18" customHeight="1">
      <c r="A9" s="313" t="s">
        <v>75</v>
      </c>
      <c r="B9" s="313"/>
      <c r="C9" s="313"/>
      <c r="D9" s="314"/>
      <c r="E9" s="314"/>
      <c r="F9" s="314"/>
      <c r="G9" s="314"/>
      <c r="H9" s="314"/>
      <c r="I9" s="314"/>
      <c r="J9" s="314"/>
      <c r="K9" s="314"/>
      <c r="L9" s="314"/>
      <c r="M9" s="314"/>
      <c r="N9" s="314"/>
      <c r="O9" s="314"/>
      <c r="P9" s="314"/>
    </row>
    <row r="10" spans="1:16" ht="18.95">
      <c r="B10" s="10"/>
      <c r="C10" s="10"/>
      <c r="D10" s="312" t="s">
        <v>76</v>
      </c>
      <c r="E10" s="312"/>
      <c r="F10" s="312"/>
      <c r="G10" s="312"/>
      <c r="H10" s="312"/>
      <c r="I10" s="312"/>
      <c r="J10" s="312"/>
      <c r="K10" s="312"/>
      <c r="L10" s="312"/>
      <c r="M10" s="178" t="s">
        <v>77</v>
      </c>
      <c r="N10" s="179" t="b">
        <v>0</v>
      </c>
      <c r="O10" s="178" t="s">
        <v>78</v>
      </c>
      <c r="P10" s="179" t="b">
        <v>0</v>
      </c>
    </row>
    <row r="11" spans="1:16" ht="18" customHeight="1">
      <c r="A11" s="313" t="s">
        <v>79</v>
      </c>
      <c r="B11" s="313"/>
      <c r="C11" s="313"/>
      <c r="D11" s="314"/>
      <c r="E11" s="314"/>
      <c r="F11" s="314"/>
      <c r="G11" s="314"/>
      <c r="H11" s="314"/>
      <c r="I11" s="314"/>
      <c r="J11" s="314"/>
      <c r="K11" s="314"/>
      <c r="L11" s="314"/>
      <c r="M11" s="314"/>
      <c r="N11" s="314"/>
      <c r="O11" s="314"/>
      <c r="P11" s="314"/>
    </row>
    <row r="12" spans="1:16" ht="18.95">
      <c r="B12" s="10"/>
      <c r="C12" s="10"/>
      <c r="D12" s="312" t="s">
        <v>76</v>
      </c>
      <c r="E12" s="312"/>
      <c r="F12" s="312"/>
      <c r="G12" s="312"/>
      <c r="H12" s="312"/>
      <c r="I12" s="312"/>
      <c r="J12" s="312"/>
      <c r="K12" s="312"/>
      <c r="L12" s="312"/>
      <c r="M12" s="178" t="s">
        <v>77</v>
      </c>
      <c r="N12" s="179" t="b">
        <v>0</v>
      </c>
      <c r="O12" s="178" t="s">
        <v>78</v>
      </c>
      <c r="P12" s="179" t="b">
        <v>0</v>
      </c>
    </row>
    <row r="13" spans="1:16" ht="18" customHeight="1">
      <c r="A13" s="313" t="s">
        <v>80</v>
      </c>
      <c r="B13" s="313"/>
      <c r="C13" s="313"/>
      <c r="D13" s="314"/>
      <c r="E13" s="314"/>
      <c r="F13" s="314"/>
      <c r="G13" s="314"/>
      <c r="H13" s="314"/>
      <c r="I13" s="314"/>
      <c r="J13" s="314"/>
      <c r="K13" s="314"/>
      <c r="L13" s="314"/>
      <c r="M13" s="314"/>
      <c r="N13" s="314"/>
      <c r="O13" s="314"/>
      <c r="P13" s="314"/>
    </row>
    <row r="14" spans="1:16" ht="18.95">
      <c r="B14" s="10"/>
      <c r="C14" s="10"/>
      <c r="D14" s="312" t="s">
        <v>76</v>
      </c>
      <c r="E14" s="312"/>
      <c r="F14" s="312"/>
      <c r="G14" s="312"/>
      <c r="H14" s="312"/>
      <c r="I14" s="312"/>
      <c r="J14" s="312"/>
      <c r="K14" s="312"/>
      <c r="L14" s="312"/>
      <c r="M14" s="178" t="s">
        <v>77</v>
      </c>
      <c r="N14" s="179" t="b">
        <v>0</v>
      </c>
      <c r="O14" s="178" t="s">
        <v>78</v>
      </c>
      <c r="P14" s="179" t="b">
        <v>0</v>
      </c>
    </row>
    <row r="15" spans="1:16" ht="18" customHeight="1">
      <c r="A15" s="313" t="s">
        <v>81</v>
      </c>
      <c r="B15" s="313"/>
      <c r="C15" s="313"/>
      <c r="D15" s="314"/>
      <c r="E15" s="314"/>
      <c r="F15" s="314"/>
      <c r="G15" s="314"/>
      <c r="H15" s="314"/>
      <c r="I15" s="314"/>
      <c r="J15" s="314"/>
      <c r="K15" s="314"/>
      <c r="L15" s="314"/>
      <c r="M15" s="314"/>
      <c r="N15" s="314"/>
      <c r="O15" s="314"/>
      <c r="P15" s="314"/>
    </row>
    <row r="16" spans="1:16" ht="18.95">
      <c r="B16" s="10"/>
      <c r="C16" s="10"/>
      <c r="D16" s="312" t="s">
        <v>76</v>
      </c>
      <c r="E16" s="312"/>
      <c r="F16" s="312"/>
      <c r="G16" s="312"/>
      <c r="H16" s="312"/>
      <c r="I16" s="312"/>
      <c r="J16" s="312"/>
      <c r="K16" s="312"/>
      <c r="L16" s="312"/>
      <c r="M16" s="178" t="s">
        <v>77</v>
      </c>
      <c r="N16" s="179" t="b">
        <v>0</v>
      </c>
      <c r="O16" s="178" t="s">
        <v>78</v>
      </c>
      <c r="P16" s="179" t="b">
        <v>0</v>
      </c>
    </row>
    <row r="17" spans="1:16" ht="18" customHeight="1">
      <c r="A17" s="313" t="s">
        <v>82</v>
      </c>
      <c r="B17" s="313"/>
      <c r="C17" s="313"/>
      <c r="D17" s="328"/>
      <c r="E17" s="328"/>
      <c r="F17" s="328"/>
      <c r="G17" s="328"/>
      <c r="H17" s="328"/>
      <c r="I17" s="328"/>
      <c r="J17" s="328"/>
      <c r="K17" s="328"/>
      <c r="L17" s="328"/>
      <c r="M17" s="328"/>
      <c r="N17" s="328"/>
      <c r="O17" s="328"/>
      <c r="P17" s="328"/>
    </row>
    <row r="18" spans="1:16" ht="18.95">
      <c r="B18" s="10"/>
      <c r="C18" s="10"/>
      <c r="D18" s="312" t="s">
        <v>76</v>
      </c>
      <c r="E18" s="312"/>
      <c r="F18" s="312"/>
      <c r="G18" s="312"/>
      <c r="H18" s="312"/>
      <c r="I18" s="312"/>
      <c r="J18" s="312"/>
      <c r="K18" s="312"/>
      <c r="L18" s="312"/>
      <c r="M18" s="178" t="s">
        <v>77</v>
      </c>
      <c r="N18" s="179" t="b">
        <v>0</v>
      </c>
      <c r="O18" s="178" t="s">
        <v>78</v>
      </c>
      <c r="P18" s="179" t="b">
        <v>0</v>
      </c>
    </row>
    <row r="19" spans="1:16" ht="18" customHeight="1">
      <c r="A19" s="313" t="s">
        <v>83</v>
      </c>
      <c r="B19" s="313"/>
      <c r="C19" s="313"/>
      <c r="D19" s="314"/>
      <c r="E19" s="314"/>
      <c r="F19" s="314"/>
      <c r="G19" s="314"/>
      <c r="H19" s="314"/>
      <c r="I19" s="314"/>
      <c r="J19" s="314"/>
      <c r="K19" s="314"/>
      <c r="L19" s="314"/>
      <c r="M19" s="314"/>
      <c r="N19" s="314"/>
      <c r="O19" s="314"/>
      <c r="P19" s="314"/>
    </row>
    <row r="20" spans="1:16" ht="18.95">
      <c r="B20" s="10"/>
      <c r="C20" s="10"/>
      <c r="D20" s="312" t="s">
        <v>76</v>
      </c>
      <c r="E20" s="312"/>
      <c r="F20" s="312"/>
      <c r="G20" s="312"/>
      <c r="H20" s="312"/>
      <c r="I20" s="312"/>
      <c r="J20" s="312"/>
      <c r="K20" s="312"/>
      <c r="L20" s="312"/>
      <c r="M20" s="178" t="s">
        <v>77</v>
      </c>
      <c r="N20" s="179" t="b">
        <v>0</v>
      </c>
      <c r="O20" s="178" t="s">
        <v>78</v>
      </c>
      <c r="P20" s="179" t="b">
        <v>0</v>
      </c>
    </row>
    <row r="21" spans="1:16" ht="18" customHeight="1">
      <c r="A21" s="313" t="s">
        <v>84</v>
      </c>
      <c r="B21" s="313"/>
      <c r="C21" s="313"/>
      <c r="D21" s="314"/>
      <c r="E21" s="314"/>
      <c r="F21" s="314"/>
      <c r="G21" s="314"/>
      <c r="H21" s="314"/>
      <c r="I21" s="314"/>
      <c r="J21" s="314"/>
      <c r="K21" s="314"/>
      <c r="L21" s="314"/>
      <c r="M21" s="314"/>
      <c r="N21" s="314"/>
      <c r="O21" s="314"/>
      <c r="P21" s="314"/>
    </row>
    <row r="22" spans="1:16" ht="18.95" hidden="1">
      <c r="B22" s="10"/>
      <c r="C22" s="10"/>
      <c r="D22" s="312" t="s">
        <v>76</v>
      </c>
      <c r="E22" s="312"/>
      <c r="F22" s="312"/>
      <c r="G22" s="312"/>
      <c r="H22" s="312"/>
      <c r="I22" s="312"/>
      <c r="J22" s="312"/>
      <c r="K22" s="312"/>
      <c r="L22" s="312"/>
      <c r="M22" s="178" t="s">
        <v>77</v>
      </c>
      <c r="N22" s="179" t="b">
        <v>0</v>
      </c>
      <c r="O22" s="178" t="s">
        <v>78</v>
      </c>
      <c r="P22" s="179" t="b">
        <v>0</v>
      </c>
    </row>
    <row r="23" spans="1:16" ht="18" hidden="1" customHeight="1">
      <c r="A23" s="313" t="s">
        <v>85</v>
      </c>
      <c r="B23" s="313"/>
      <c r="C23" s="313"/>
      <c r="D23" s="327"/>
      <c r="E23" s="327"/>
      <c r="F23" s="327"/>
      <c r="G23" s="327"/>
      <c r="H23" s="327"/>
      <c r="I23" s="327"/>
      <c r="J23" s="327"/>
      <c r="K23" s="327"/>
      <c r="L23" s="327"/>
      <c r="M23" s="327"/>
      <c r="N23" s="327"/>
      <c r="O23" s="327"/>
      <c r="P23" s="327"/>
    </row>
    <row r="24" spans="1:16" ht="18.95" hidden="1">
      <c r="B24" s="10"/>
      <c r="C24" s="10"/>
      <c r="D24" s="312" t="s">
        <v>76</v>
      </c>
      <c r="E24" s="312"/>
      <c r="F24" s="312"/>
      <c r="G24" s="312"/>
      <c r="H24" s="312"/>
      <c r="I24" s="312"/>
      <c r="J24" s="312"/>
      <c r="K24" s="312"/>
      <c r="L24" s="312"/>
      <c r="M24" s="178" t="s">
        <v>77</v>
      </c>
      <c r="N24" s="179" t="b">
        <v>0</v>
      </c>
      <c r="O24" s="178" t="s">
        <v>78</v>
      </c>
      <c r="P24" s="179" t="b">
        <v>0</v>
      </c>
    </row>
    <row r="25" spans="1:16" ht="18" hidden="1" customHeight="1">
      <c r="A25" s="313" t="s">
        <v>86</v>
      </c>
      <c r="B25" s="313"/>
      <c r="C25" s="313"/>
      <c r="D25" s="314"/>
      <c r="E25" s="314"/>
      <c r="F25" s="314"/>
      <c r="G25" s="314"/>
      <c r="H25" s="314"/>
      <c r="I25" s="314"/>
      <c r="J25" s="314"/>
      <c r="K25" s="314"/>
      <c r="L25" s="314"/>
      <c r="M25" s="314"/>
      <c r="N25" s="314"/>
      <c r="O25" s="314"/>
      <c r="P25" s="314"/>
    </row>
    <row r="26" spans="1:16" ht="18.95" hidden="1">
      <c r="B26" s="10"/>
      <c r="C26" s="10"/>
      <c r="D26" s="312" t="s">
        <v>76</v>
      </c>
      <c r="E26" s="312"/>
      <c r="F26" s="312"/>
      <c r="G26" s="312"/>
      <c r="H26" s="312"/>
      <c r="I26" s="312"/>
      <c r="J26" s="312"/>
      <c r="K26" s="312"/>
      <c r="L26" s="312"/>
      <c r="M26" s="178" t="s">
        <v>77</v>
      </c>
      <c r="N26" s="179" t="b">
        <v>0</v>
      </c>
      <c r="O26" s="178" t="s">
        <v>78</v>
      </c>
      <c r="P26" s="179" t="b">
        <v>0</v>
      </c>
    </row>
    <row r="27" spans="1:16" ht="18" hidden="1" customHeight="1">
      <c r="A27" s="313" t="s">
        <v>87</v>
      </c>
      <c r="B27" s="313"/>
      <c r="C27" s="313"/>
      <c r="D27" s="329"/>
      <c r="E27" s="329"/>
      <c r="F27" s="329"/>
      <c r="G27" s="329"/>
      <c r="H27" s="329"/>
      <c r="I27" s="329"/>
      <c r="J27" s="329"/>
      <c r="K27" s="329"/>
      <c r="L27" s="329"/>
      <c r="M27" s="329"/>
      <c r="N27" s="329"/>
      <c r="O27" s="329"/>
      <c r="P27" s="329"/>
    </row>
    <row r="28" spans="1:16" hidden="1">
      <c r="A28" s="167"/>
      <c r="B28" s="167"/>
      <c r="C28" s="167"/>
      <c r="D28" s="312" t="s">
        <v>76</v>
      </c>
      <c r="E28" s="312"/>
      <c r="F28" s="312"/>
      <c r="G28" s="312"/>
      <c r="H28" s="312"/>
      <c r="I28" s="312"/>
      <c r="J28" s="312"/>
      <c r="K28" s="312"/>
      <c r="L28" s="312"/>
      <c r="M28" s="178" t="s">
        <v>77</v>
      </c>
      <c r="N28" s="179" t="b">
        <v>0</v>
      </c>
      <c r="O28" s="178" t="s">
        <v>78</v>
      </c>
      <c r="P28" s="179" t="b">
        <v>0</v>
      </c>
    </row>
    <row r="29" spans="1:16" ht="18" hidden="1" customHeight="1">
      <c r="A29" s="313" t="s">
        <v>88</v>
      </c>
      <c r="B29" s="313"/>
      <c r="C29" s="313"/>
      <c r="D29" s="327"/>
      <c r="E29" s="327"/>
      <c r="F29" s="327"/>
      <c r="G29" s="327"/>
      <c r="H29" s="327"/>
      <c r="I29" s="327"/>
      <c r="J29" s="327"/>
      <c r="K29" s="327"/>
      <c r="L29" s="327"/>
      <c r="M29" s="327"/>
      <c r="N29" s="327"/>
      <c r="O29" s="327"/>
      <c r="P29" s="327"/>
    </row>
    <row r="30" spans="1:16" hidden="1">
      <c r="D30" s="312" t="s">
        <v>76</v>
      </c>
      <c r="E30" s="312"/>
      <c r="F30" s="312"/>
      <c r="G30" s="312"/>
      <c r="H30" s="312"/>
      <c r="I30" s="312"/>
      <c r="J30" s="312"/>
      <c r="K30" s="312"/>
      <c r="L30" s="312"/>
      <c r="M30" s="178" t="s">
        <v>77</v>
      </c>
      <c r="N30" s="179" t="b">
        <v>0</v>
      </c>
      <c r="O30" s="178" t="s">
        <v>78</v>
      </c>
      <c r="P30" s="179" t="b">
        <v>0</v>
      </c>
    </row>
    <row r="31" spans="1:16" ht="18" hidden="1" customHeight="1">
      <c r="A31" s="313" t="s">
        <v>89</v>
      </c>
      <c r="B31" s="313"/>
      <c r="C31" s="313"/>
      <c r="D31" s="327"/>
      <c r="E31" s="327"/>
      <c r="F31" s="327"/>
      <c r="G31" s="327"/>
      <c r="H31" s="327"/>
      <c r="I31" s="327"/>
      <c r="J31" s="327"/>
      <c r="K31" s="327"/>
      <c r="L31" s="327"/>
      <c r="M31" s="327"/>
      <c r="N31" s="327"/>
      <c r="O31" s="327"/>
      <c r="P31" s="327"/>
    </row>
    <row r="32" spans="1:16" hidden="1">
      <c r="D32" s="312" t="s">
        <v>76</v>
      </c>
      <c r="E32" s="312"/>
      <c r="F32" s="312"/>
      <c r="G32" s="312"/>
      <c r="H32" s="312"/>
      <c r="I32" s="312"/>
      <c r="J32" s="312"/>
      <c r="K32" s="312"/>
      <c r="L32" s="312"/>
      <c r="M32" s="178" t="s">
        <v>77</v>
      </c>
      <c r="N32" s="179" t="b">
        <v>0</v>
      </c>
      <c r="O32" s="178" t="s">
        <v>78</v>
      </c>
      <c r="P32" s="179" t="b">
        <v>0</v>
      </c>
    </row>
    <row r="33" spans="1:16" ht="18" hidden="1" customHeight="1">
      <c r="A33" s="313" t="s">
        <v>90</v>
      </c>
      <c r="B33" s="313"/>
      <c r="C33" s="313"/>
      <c r="D33" s="314"/>
      <c r="E33" s="314"/>
      <c r="F33" s="314"/>
      <c r="G33" s="314"/>
      <c r="H33" s="314"/>
      <c r="I33" s="314"/>
      <c r="J33" s="314"/>
      <c r="K33" s="314"/>
      <c r="L33" s="314"/>
      <c r="M33" s="314"/>
      <c r="N33" s="314"/>
      <c r="O33" s="314"/>
      <c r="P33" s="314"/>
    </row>
    <row r="34" spans="1:16" hidden="1">
      <c r="D34" s="312" t="s">
        <v>76</v>
      </c>
      <c r="E34" s="312"/>
      <c r="F34" s="312"/>
      <c r="G34" s="312"/>
      <c r="H34" s="312"/>
      <c r="I34" s="312"/>
      <c r="J34" s="312"/>
      <c r="K34" s="312"/>
      <c r="L34" s="312"/>
      <c r="M34" s="178" t="s">
        <v>77</v>
      </c>
      <c r="N34" s="179" t="b">
        <v>0</v>
      </c>
      <c r="O34" s="178" t="s">
        <v>78</v>
      </c>
      <c r="P34" s="179" t="b">
        <v>0</v>
      </c>
    </row>
    <row r="35" spans="1:16" hidden="1">
      <c r="A35" s="177"/>
      <c r="B35" s="177"/>
      <c r="C35" s="177"/>
      <c r="D35" s="178"/>
      <c r="E35" s="178"/>
      <c r="F35" s="178"/>
      <c r="G35" s="178"/>
      <c r="H35" s="178"/>
      <c r="I35" s="178"/>
      <c r="J35" s="178"/>
      <c r="K35" s="178"/>
      <c r="L35" s="178"/>
      <c r="M35" s="178"/>
      <c r="O35" s="178"/>
    </row>
    <row r="36" spans="1:16">
      <c r="A36" s="177"/>
      <c r="B36" s="177"/>
      <c r="C36" s="177"/>
      <c r="D36" s="312" t="s">
        <v>76</v>
      </c>
      <c r="E36" s="312"/>
      <c r="F36" s="312"/>
      <c r="G36" s="312"/>
      <c r="H36" s="312"/>
      <c r="I36" s="312"/>
      <c r="J36" s="312"/>
      <c r="K36" s="312"/>
      <c r="L36" s="312"/>
      <c r="M36" s="178" t="s">
        <v>77</v>
      </c>
      <c r="N36" s="179" t="b">
        <v>0</v>
      </c>
      <c r="O36" s="178" t="s">
        <v>78</v>
      </c>
      <c r="P36" s="179" t="b">
        <v>0</v>
      </c>
    </row>
    <row r="37" spans="1:16">
      <c r="A37" s="313" t="s">
        <v>85</v>
      </c>
      <c r="B37" s="313"/>
      <c r="C37" s="313"/>
      <c r="D37" s="314"/>
      <c r="E37" s="314"/>
      <c r="F37" s="314"/>
      <c r="G37" s="314"/>
      <c r="H37" s="314"/>
      <c r="I37" s="314"/>
      <c r="J37" s="314"/>
      <c r="K37" s="314"/>
      <c r="L37" s="314"/>
      <c r="M37" s="314"/>
      <c r="N37" s="314"/>
      <c r="O37" s="314"/>
      <c r="P37" s="314"/>
    </row>
    <row r="38" spans="1:16">
      <c r="A38" s="177"/>
      <c r="B38" s="177"/>
      <c r="C38" s="177"/>
      <c r="D38" s="178"/>
      <c r="E38" s="178"/>
      <c r="F38" s="178"/>
      <c r="G38" s="178"/>
      <c r="H38" s="178"/>
      <c r="I38" s="178"/>
      <c r="J38" s="178"/>
      <c r="K38" s="178"/>
      <c r="L38" s="178"/>
      <c r="M38" s="178"/>
      <c r="O38" s="178"/>
    </row>
    <row r="39" spans="1:16" ht="20.100000000000001" thickBot="1">
      <c r="A39" s="317" t="s">
        <v>91</v>
      </c>
      <c r="B39" s="317"/>
      <c r="C39" s="318"/>
      <c r="D39" s="318"/>
      <c r="E39" s="318"/>
      <c r="F39" s="318"/>
      <c r="G39" s="318"/>
      <c r="H39" s="318"/>
      <c r="I39" s="318"/>
      <c r="J39" s="318"/>
      <c r="K39" s="318"/>
      <c r="L39" s="318"/>
    </row>
    <row r="40" spans="1:16">
      <c r="A40" s="322" t="s">
        <v>92</v>
      </c>
      <c r="B40" s="322"/>
      <c r="C40" s="322"/>
      <c r="D40" s="322"/>
      <c r="E40" s="322"/>
      <c r="F40" s="322"/>
      <c r="G40" s="322"/>
      <c r="H40" s="322"/>
      <c r="I40" s="322"/>
      <c r="J40" s="322"/>
      <c r="K40" s="322"/>
      <c r="L40" s="322"/>
    </row>
    <row r="41" spans="1:16">
      <c r="A41" s="322"/>
      <c r="B41" s="322"/>
      <c r="C41" s="322"/>
      <c r="D41" s="322"/>
      <c r="E41" s="322"/>
      <c r="F41" s="322"/>
      <c r="G41" s="322"/>
      <c r="H41" s="322"/>
      <c r="I41" s="322"/>
      <c r="J41" s="322"/>
      <c r="K41" s="322"/>
      <c r="L41" s="322"/>
    </row>
    <row r="42" spans="1:16" ht="15.75" customHeight="1">
      <c r="A42" s="34"/>
      <c r="B42" s="34"/>
      <c r="C42" s="34"/>
      <c r="D42" s="34"/>
      <c r="E42" s="34"/>
      <c r="F42" s="34"/>
      <c r="G42" s="34"/>
      <c r="H42" s="34"/>
      <c r="I42" s="34"/>
    </row>
    <row r="43" spans="1:16">
      <c r="A43" s="321" t="s">
        <v>93</v>
      </c>
      <c r="B43" s="321"/>
      <c r="C43" s="321"/>
      <c r="D43" s="321"/>
      <c r="E43" s="321"/>
      <c r="F43" s="321"/>
      <c r="G43" s="321"/>
      <c r="H43" s="321"/>
      <c r="I43" s="321"/>
      <c r="J43" s="321"/>
      <c r="K43" s="36"/>
      <c r="L43" s="36"/>
    </row>
    <row r="44" spans="1:16">
      <c r="A44" s="321"/>
      <c r="B44" s="321"/>
      <c r="C44" s="321"/>
      <c r="D44" s="321"/>
      <c r="E44" s="321"/>
      <c r="F44" s="321"/>
      <c r="G44" s="321"/>
      <c r="H44" s="321"/>
      <c r="I44" s="321"/>
      <c r="J44" s="321"/>
      <c r="K44" s="36"/>
      <c r="L44" s="36"/>
    </row>
    <row r="45" spans="1:16">
      <c r="A45" s="36"/>
      <c r="B45" s="36"/>
      <c r="C45" s="36"/>
      <c r="D45" s="36"/>
      <c r="E45" s="36"/>
      <c r="F45" s="36"/>
      <c r="G45" s="36"/>
      <c r="H45" s="36"/>
      <c r="I45" s="36"/>
      <c r="J45" s="36"/>
      <c r="K45" s="36"/>
      <c r="L45" s="36"/>
    </row>
    <row r="46" spans="1:16" ht="20.100000000000001" thickBot="1">
      <c r="A46" s="37" t="s">
        <v>94</v>
      </c>
      <c r="B46" s="34"/>
      <c r="C46" s="168"/>
      <c r="D46" s="323"/>
      <c r="E46" s="323"/>
      <c r="F46" s="324"/>
      <c r="G46" s="324"/>
      <c r="H46" s="34"/>
      <c r="I46" s="34"/>
    </row>
    <row r="47" spans="1:16">
      <c r="A47" s="34"/>
      <c r="C47" s="34" t="s">
        <v>95</v>
      </c>
      <c r="D47" s="34" t="s">
        <v>96</v>
      </c>
      <c r="F47" s="34" t="s">
        <v>97</v>
      </c>
      <c r="G47" s="34"/>
      <c r="H47" s="34"/>
      <c r="I47" s="34"/>
    </row>
    <row r="48" spans="1:16" ht="21.75" customHeight="1">
      <c r="A48" s="34"/>
      <c r="B48" s="34"/>
      <c r="C48" s="34"/>
      <c r="D48" s="34"/>
      <c r="E48" s="34"/>
      <c r="F48" s="34"/>
      <c r="G48" s="34"/>
      <c r="H48" s="34"/>
      <c r="I48" s="34"/>
    </row>
    <row r="49" spans="1:12" ht="18.95" thickBot="1">
      <c r="A49" s="319"/>
      <c r="B49" s="319"/>
      <c r="C49" s="319"/>
      <c r="D49" s="319"/>
      <c r="E49" s="34"/>
      <c r="F49" s="316"/>
      <c r="G49" s="316"/>
      <c r="H49" s="316"/>
      <c r="I49" s="316"/>
      <c r="J49" s="316"/>
      <c r="K49" s="316"/>
      <c r="L49" s="316"/>
    </row>
    <row r="50" spans="1:12" ht="18.95">
      <c r="A50" s="37" t="s">
        <v>98</v>
      </c>
      <c r="B50" s="34"/>
      <c r="C50" s="34"/>
      <c r="D50" s="34"/>
      <c r="E50" s="34"/>
      <c r="F50" s="320" t="s">
        <v>99</v>
      </c>
      <c r="G50" s="320"/>
      <c r="H50" s="320"/>
      <c r="I50" s="320"/>
      <c r="J50" s="320"/>
      <c r="K50" s="320"/>
    </row>
    <row r="51" spans="1:12" ht="24" customHeight="1">
      <c r="A51" s="34"/>
      <c r="B51" s="34"/>
      <c r="C51" s="34"/>
      <c r="D51" s="34"/>
      <c r="E51" s="34"/>
      <c r="F51" s="34"/>
      <c r="G51" s="34"/>
      <c r="H51" s="34"/>
      <c r="I51" s="34"/>
    </row>
    <row r="52" spans="1:12" ht="20.100000000000001" thickBot="1">
      <c r="A52" s="37" t="s">
        <v>100</v>
      </c>
      <c r="B52" s="34"/>
      <c r="C52" s="315"/>
      <c r="D52" s="315"/>
      <c r="E52" s="315"/>
      <c r="F52" s="315"/>
      <c r="G52" s="315"/>
      <c r="H52" s="315"/>
      <c r="I52" s="35"/>
    </row>
  </sheetData>
  <mergeCells count="56">
    <mergeCell ref="D29:P29"/>
    <mergeCell ref="D28:L28"/>
    <mergeCell ref="D30:L30"/>
    <mergeCell ref="D32:L32"/>
    <mergeCell ref="D34:L34"/>
    <mergeCell ref="D33:P33"/>
    <mergeCell ref="A33:C33"/>
    <mergeCell ref="A27:C27"/>
    <mergeCell ref="A31:C31"/>
    <mergeCell ref="A15:C15"/>
    <mergeCell ref="D19:P19"/>
    <mergeCell ref="A19:C19"/>
    <mergeCell ref="A17:C17"/>
    <mergeCell ref="D15:P15"/>
    <mergeCell ref="D16:L16"/>
    <mergeCell ref="D20:L20"/>
    <mergeCell ref="D17:P17"/>
    <mergeCell ref="D27:P27"/>
    <mergeCell ref="D18:L18"/>
    <mergeCell ref="D26:L26"/>
    <mergeCell ref="D31:P31"/>
    <mergeCell ref="A29:C29"/>
    <mergeCell ref="D10:L10"/>
    <mergeCell ref="A9:C9"/>
    <mergeCell ref="D21:P21"/>
    <mergeCell ref="D25:P25"/>
    <mergeCell ref="D23:P23"/>
    <mergeCell ref="D22:L22"/>
    <mergeCell ref="D24:L24"/>
    <mergeCell ref="A23:C23"/>
    <mergeCell ref="A21:C21"/>
    <mergeCell ref="A25:C25"/>
    <mergeCell ref="A11:C11"/>
    <mergeCell ref="A13:C13"/>
    <mergeCell ref="D11:P11"/>
    <mergeCell ref="D12:L12"/>
    <mergeCell ref="D13:P13"/>
    <mergeCell ref="D14:L14"/>
    <mergeCell ref="A1:P1"/>
    <mergeCell ref="A2:P2"/>
    <mergeCell ref="A3:P3"/>
    <mergeCell ref="D9:P9"/>
    <mergeCell ref="A5:D5"/>
    <mergeCell ref="D36:L36"/>
    <mergeCell ref="A37:C37"/>
    <mergeCell ref="D37:P37"/>
    <mergeCell ref="C52:H52"/>
    <mergeCell ref="F49:L49"/>
    <mergeCell ref="A39:B39"/>
    <mergeCell ref="C39:L39"/>
    <mergeCell ref="A49:D49"/>
    <mergeCell ref="F50:K50"/>
    <mergeCell ref="A43:J44"/>
    <mergeCell ref="A40:L41"/>
    <mergeCell ref="D46:E46"/>
    <mergeCell ref="F46:G46"/>
  </mergeCells>
  <dataValidations count="1">
    <dataValidation allowBlank="1" showInputMessage="1" showErrorMessage="1" prompt="If Yes is selected, an equipment cut sheet must be provided with RFP submittal and all alternates must be reviewed and approved. If you provide an alternate you do run the risk of your bid being rejected as non-responsive. " sqref="N10 N12 N14 N16 N18 N20 N22 N24 N26 N28 N30 N32 N34 N36" xr:uid="{1CB168E0-33C4-4DD9-BA87-D0A20E27982E}"/>
  </dataValidations>
  <pageMargins left="0.25" right="0.25" top="0.75" bottom="0.75" header="0.3" footer="0.3"/>
  <pageSetup scale="71" orientation="landscape" horizontalDpi="204" verticalDpi="192" r:id="rId1"/>
  <headerFooter>
    <oddHeader>&amp;C&amp;"-,Bold"&amp;16EQUIPMENT AND SIGNATURE</oddHeader>
    <oddFooter>&amp;LEXHIBIT C, Form of Proposal&amp;CEquipment and Signature 
&amp;RPage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I31"/>
  <sheetViews>
    <sheetView view="pageLayout" topLeftCell="A11" zoomScale="80" zoomScaleNormal="100" zoomScalePageLayoutView="80" workbookViewId="0">
      <selection activeCell="G12" sqref="G12:I12"/>
    </sheetView>
  </sheetViews>
  <sheetFormatPr defaultColWidth="9" defaultRowHeight="15.95"/>
  <cols>
    <col min="1" max="1" width="10.625" style="2" customWidth="1"/>
    <col min="2" max="2" width="11.875" style="2" customWidth="1"/>
    <col min="3" max="3" width="14.125" style="2" customWidth="1"/>
    <col min="4" max="4" width="9" style="2"/>
    <col min="5" max="5" width="10.625" style="2" customWidth="1"/>
    <col min="6" max="6" width="5" style="2" customWidth="1"/>
    <col min="7" max="8" width="9" style="2"/>
    <col min="9" max="9" width="10.625" style="2" customWidth="1"/>
    <col min="10" max="16384" width="9" style="2"/>
  </cols>
  <sheetData>
    <row r="1" spans="1:9" ht="32.25" customHeight="1">
      <c r="A1" s="270" t="s">
        <v>15</v>
      </c>
      <c r="B1" s="270"/>
      <c r="C1" s="270"/>
      <c r="D1" s="270"/>
      <c r="E1" s="270"/>
      <c r="F1" s="270"/>
      <c r="G1" s="270"/>
      <c r="H1" s="270"/>
      <c r="I1" s="270"/>
    </row>
    <row r="2" spans="1:9" ht="24">
      <c r="A2" s="325" t="str">
        <f>'Base Bid'!A3</f>
        <v>SI VIEW APARTMENTS</v>
      </c>
      <c r="B2" s="325"/>
      <c r="C2" s="325"/>
      <c r="D2" s="325"/>
      <c r="E2" s="325"/>
      <c r="F2" s="325"/>
      <c r="G2" s="325"/>
      <c r="H2" s="325"/>
      <c r="I2" s="325"/>
    </row>
    <row r="3" spans="1:9" ht="24">
      <c r="A3" s="325" t="str">
        <f>'Base Bid'!A4</f>
        <v>404 HEALY AVENUE SOUTH, NORTH BEND, WA 98045</v>
      </c>
      <c r="B3" s="325"/>
      <c r="C3" s="325"/>
      <c r="D3" s="325"/>
      <c r="E3" s="325"/>
      <c r="F3" s="325"/>
      <c r="G3" s="325"/>
      <c r="H3" s="325"/>
      <c r="I3" s="325"/>
    </row>
    <row r="4" spans="1:9" ht="15.75" customHeight="1">
      <c r="A4" s="137"/>
      <c r="B4" s="281" t="s">
        <v>101</v>
      </c>
      <c r="C4" s="281"/>
      <c r="D4" s="281"/>
      <c r="E4" s="281"/>
      <c r="F4" s="281"/>
      <c r="G4" s="281"/>
      <c r="H4" s="281"/>
    </row>
    <row r="5" spans="1:9" ht="15.75" customHeight="1">
      <c r="A5" s="137"/>
      <c r="B5" s="281"/>
      <c r="C5" s="281"/>
      <c r="D5" s="281"/>
      <c r="E5" s="281"/>
      <c r="F5" s="281"/>
      <c r="G5" s="281"/>
      <c r="H5" s="281"/>
    </row>
    <row r="6" spans="1:9" ht="15.75" customHeight="1">
      <c r="A6" s="137"/>
      <c r="B6" s="281"/>
      <c r="C6" s="281"/>
      <c r="D6" s="281"/>
      <c r="E6" s="281"/>
      <c r="F6" s="281"/>
      <c r="G6" s="281"/>
      <c r="H6" s="281"/>
    </row>
    <row r="7" spans="1:9" ht="15.75" customHeight="1">
      <c r="A7" s="137"/>
      <c r="B7" s="281"/>
      <c r="C7" s="281"/>
      <c r="D7" s="281"/>
      <c r="E7" s="281"/>
      <c r="F7" s="281"/>
      <c r="G7" s="281"/>
      <c r="H7" s="281"/>
    </row>
    <row r="8" spans="1:9" ht="15.75" customHeight="1">
      <c r="A8" s="137"/>
      <c r="B8" s="281"/>
      <c r="C8" s="281"/>
      <c r="D8" s="281"/>
      <c r="E8" s="281"/>
      <c r="F8" s="281"/>
      <c r="G8" s="281"/>
      <c r="H8" s="281"/>
    </row>
    <row r="9" spans="1:9" ht="15.75" customHeight="1">
      <c r="A9" s="137"/>
      <c r="B9" s="281"/>
      <c r="C9" s="281"/>
      <c r="D9" s="281"/>
      <c r="E9" s="281"/>
      <c r="F9" s="281"/>
      <c r="G9" s="281"/>
      <c r="H9" s="281"/>
    </row>
    <row r="10" spans="1:9" ht="15.75" customHeight="1">
      <c r="A10" s="137"/>
      <c r="B10" s="137"/>
      <c r="C10" s="137"/>
      <c r="D10" s="137"/>
      <c r="E10" s="137"/>
      <c r="F10" s="137"/>
      <c r="G10" s="137"/>
    </row>
    <row r="11" spans="1:9">
      <c r="A11"/>
      <c r="B11" s="1"/>
      <c r="C11" s="1"/>
      <c r="D11" s="1"/>
      <c r="E11" s="1"/>
      <c r="F11" s="1"/>
    </row>
    <row r="12" spans="1:9" ht="21.95">
      <c r="A12" s="286" t="s">
        <v>102</v>
      </c>
      <c r="B12" s="286"/>
      <c r="C12" s="286"/>
      <c r="D12" s="286"/>
      <c r="E12" s="15"/>
      <c r="F12" s="15"/>
      <c r="G12" s="342">
        <v>45989</v>
      </c>
      <c r="H12" s="342"/>
      <c r="I12" s="342"/>
    </row>
    <row r="13" spans="1:9" ht="18.95">
      <c r="B13" s="10"/>
      <c r="C13" s="135"/>
      <c r="D13" s="135"/>
      <c r="E13" s="135"/>
      <c r="F13" s="136"/>
      <c r="G13" s="25"/>
    </row>
    <row r="14" spans="1:9" ht="21.95">
      <c r="A14" s="286" t="s">
        <v>103</v>
      </c>
      <c r="B14" s="286"/>
      <c r="C14" s="286"/>
      <c r="D14" s="286"/>
      <c r="F14" s="134"/>
      <c r="G14" s="134"/>
    </row>
    <row r="15" spans="1:9">
      <c r="A15" s="4"/>
      <c r="B15"/>
      <c r="C15"/>
      <c r="D15"/>
    </row>
    <row r="16" spans="1:9" ht="23.25" customHeight="1">
      <c r="A16" s="8" t="s">
        <v>104</v>
      </c>
      <c r="B16" s="8"/>
      <c r="C16" s="15"/>
      <c r="D16" s="15"/>
      <c r="E16" s="15"/>
      <c r="F16" s="15"/>
      <c r="G16" s="341"/>
      <c r="H16" s="341"/>
      <c r="I16" s="341"/>
    </row>
    <row r="17" spans="1:9" ht="23.25" customHeight="1">
      <c r="A17" s="331" t="s">
        <v>105</v>
      </c>
      <c r="B17" s="331"/>
      <c r="C17" s="15"/>
      <c r="D17" s="15"/>
      <c r="E17" s="15"/>
      <c r="F17" s="15"/>
      <c r="G17" s="330"/>
      <c r="H17" s="330"/>
      <c r="I17" s="330"/>
    </row>
    <row r="18" spans="1:9" ht="23.25" customHeight="1">
      <c r="A18" s="331" t="s">
        <v>106</v>
      </c>
      <c r="B18" s="331"/>
      <c r="C18" s="331"/>
      <c r="D18" s="15"/>
      <c r="E18" s="15"/>
      <c r="F18" s="15"/>
      <c r="G18" s="330"/>
      <c r="H18" s="330"/>
      <c r="I18" s="330"/>
    </row>
    <row r="19" spans="1:9" ht="23.25" customHeight="1">
      <c r="A19" s="331" t="s">
        <v>107</v>
      </c>
      <c r="B19" s="331"/>
      <c r="C19" s="331"/>
      <c r="D19" s="15"/>
      <c r="E19" s="15"/>
      <c r="F19" s="15"/>
      <c r="G19" s="330"/>
      <c r="H19" s="330"/>
      <c r="I19" s="330"/>
    </row>
    <row r="20" spans="1:9" ht="23.25" customHeight="1">
      <c r="A20" s="331" t="s">
        <v>108</v>
      </c>
      <c r="B20" s="331"/>
      <c r="C20" s="331"/>
      <c r="D20" s="15"/>
      <c r="E20" s="15"/>
      <c r="F20" s="15"/>
      <c r="G20" s="330"/>
      <c r="H20" s="330"/>
      <c r="I20" s="330"/>
    </row>
    <row r="21" spans="1:9" ht="23.25" customHeight="1">
      <c r="A21" s="331" t="s">
        <v>109</v>
      </c>
      <c r="B21" s="331"/>
      <c r="C21" s="15"/>
      <c r="D21" s="15"/>
      <c r="E21" s="15"/>
      <c r="F21" s="15"/>
      <c r="G21" s="330"/>
      <c r="H21" s="330"/>
      <c r="I21" s="330"/>
    </row>
    <row r="22" spans="1:9" ht="23.25" customHeight="1">
      <c r="A22" s="331" t="s">
        <v>110</v>
      </c>
      <c r="B22" s="331"/>
      <c r="C22" s="15"/>
      <c r="D22" s="15"/>
      <c r="E22" s="15"/>
      <c r="F22" s="15"/>
      <c r="G22" s="330"/>
      <c r="H22" s="330"/>
      <c r="I22" s="330"/>
    </row>
    <row r="23" spans="1:9">
      <c r="A23" s="3"/>
      <c r="B23" s="3"/>
      <c r="C23" s="3"/>
      <c r="D23" s="3"/>
      <c r="G23" s="7"/>
    </row>
    <row r="24" spans="1:9" ht="17.100000000000001" thickBot="1">
      <c r="A24" s="138" t="s">
        <v>111</v>
      </c>
      <c r="B24" s="138"/>
      <c r="C24" s="138"/>
      <c r="D24" s="3"/>
      <c r="G24" s="7"/>
    </row>
    <row r="25" spans="1:9" ht="15.75" customHeight="1">
      <c r="A25" s="139"/>
      <c r="B25" s="332" t="s">
        <v>112</v>
      </c>
      <c r="C25" s="333"/>
      <c r="D25" s="333"/>
      <c r="E25" s="333"/>
      <c r="F25" s="333"/>
      <c r="G25" s="333"/>
      <c r="H25" s="334"/>
    </row>
    <row r="26" spans="1:9">
      <c r="A26" s="139"/>
      <c r="B26" s="335"/>
      <c r="C26" s="336"/>
      <c r="D26" s="336"/>
      <c r="E26" s="336"/>
      <c r="F26" s="336"/>
      <c r="G26" s="336"/>
      <c r="H26" s="337"/>
    </row>
    <row r="27" spans="1:9">
      <c r="A27" s="139"/>
      <c r="B27" s="335"/>
      <c r="C27" s="336"/>
      <c r="D27" s="336"/>
      <c r="E27" s="336"/>
      <c r="F27" s="336"/>
      <c r="G27" s="336"/>
      <c r="H27" s="337"/>
    </row>
    <row r="28" spans="1:9">
      <c r="A28" s="139"/>
      <c r="B28" s="335"/>
      <c r="C28" s="336"/>
      <c r="D28" s="336"/>
      <c r="E28" s="336"/>
      <c r="F28" s="336"/>
      <c r="G28" s="336"/>
      <c r="H28" s="337"/>
    </row>
    <row r="29" spans="1:9">
      <c r="A29" s="139"/>
      <c r="B29" s="335"/>
      <c r="C29" s="336"/>
      <c r="D29" s="336"/>
      <c r="E29" s="336"/>
      <c r="F29" s="336"/>
      <c r="G29" s="336"/>
      <c r="H29" s="337"/>
    </row>
    <row r="30" spans="1:9">
      <c r="A30" s="139"/>
      <c r="B30" s="335"/>
      <c r="C30" s="336"/>
      <c r="D30" s="336"/>
      <c r="E30" s="336"/>
      <c r="F30" s="336"/>
      <c r="G30" s="336"/>
      <c r="H30" s="337"/>
    </row>
    <row r="31" spans="1:9" ht="17.100000000000001" thickBot="1">
      <c r="A31" s="139"/>
      <c r="B31" s="338"/>
      <c r="C31" s="339"/>
      <c r="D31" s="339"/>
      <c r="E31" s="339"/>
      <c r="F31" s="339"/>
      <c r="G31" s="339"/>
      <c r="H31" s="340"/>
    </row>
  </sheetData>
  <mergeCells count="21">
    <mergeCell ref="A22:B22"/>
    <mergeCell ref="B25:H31"/>
    <mergeCell ref="G22:I22"/>
    <mergeCell ref="G21:I21"/>
    <mergeCell ref="A1:I1"/>
    <mergeCell ref="A2:I2"/>
    <mergeCell ref="A3:I3"/>
    <mergeCell ref="B4:H9"/>
    <mergeCell ref="A12:D12"/>
    <mergeCell ref="A14:D14"/>
    <mergeCell ref="A19:C19"/>
    <mergeCell ref="G17:I17"/>
    <mergeCell ref="G16:I16"/>
    <mergeCell ref="G12:I12"/>
    <mergeCell ref="A17:B17"/>
    <mergeCell ref="A18:C18"/>
    <mergeCell ref="G20:I20"/>
    <mergeCell ref="G19:I19"/>
    <mergeCell ref="G18:I18"/>
    <mergeCell ref="A20:C20"/>
    <mergeCell ref="A21:B21"/>
  </mergeCells>
  <dataValidations count="5">
    <dataValidation allowBlank="1" showInputMessage="1" showErrorMessage="1" promptTitle="Substantial Completion" prompt="Before requesting an inspection, the contractor must provide the project coordinator with photographic documentation that represents a sample of teh completed work to be inspected. This ensures that inspections are conducted on fully completed work. " sqref="G20:I20" xr:uid="{9486DA2E-1C97-4A75-AAE0-C8ECF4E9EED4}"/>
    <dataValidation allowBlank="1" showInputMessage="1" showErrorMessage="1" promptTitle="Inventory Delivery Date " prompt="If materials require manufacturing, shipping, etc., and are not available locally, provide the time when antipcated delivery will take place. " sqref="G16:I16" xr:uid="{3A7FA466-2C0B-4AAD-9E6A-A08141CFC1B4}"/>
    <dataValidation type="list" allowBlank="1" showInputMessage="1" showErrorMessage="1" promptTitle="Inventory Verified" prompt="As the bidding Firm, have you verified the delivery date with your suppliers?" sqref="G17:I17" xr:uid="{58E37F04-9742-4C67-87B1-883F6E896897}">
      <formula1>"Yes, No"</formula1>
    </dataValidation>
    <dataValidation allowBlank="1" showInputMessage="1" showErrorMessage="1" promptTitle="Projected Start Date" prompt="The date in which you have installation crews onsite, property management coordination has taken place with anticipated entry dates for units that has allowed 48 hour posting to tenants per WA RCW." sqref="G18:I18" xr:uid="{0F212A82-6CB3-46D7-AD98-6C6FE5A76EB0}"/>
    <dataValidation allowBlank="1" showInputMessage="1" showErrorMessage="1" promptTitle="Completion Date" prompt="The date in which all correct invoices have been submitted for payment, all work has been completed and crews will be offsite. NOC will be generated once this has taken place and all invoices are paid. " sqref="G22:I22" xr:uid="{A0DEAD1C-F59B-4E27-BF9D-A9DA8397AB82}"/>
  </dataValidations>
  <pageMargins left="0.7" right="0.7" top="0.75" bottom="0.75" header="0.3" footer="0.3"/>
  <pageSetup scale="83" fitToHeight="0" orientation="portrait" horizontalDpi="204" verticalDpi="192" r:id="rId1"/>
  <headerFooter>
    <oddHeader xml:space="preserve">&amp;C&amp;"-,Bold"&amp;16INSTALLATION SCHEDULE&amp;"-,Regular"&amp;12
</oddHeader>
    <oddFooter>&amp;L&amp;12EXHIBIT C&amp;CInstallation Schedule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8ECD-ECC1-48AD-86DF-95E7DBD037AE}">
  <sheetPr>
    <pageSetUpPr fitToPage="1"/>
  </sheetPr>
  <dimension ref="A1:J31"/>
  <sheetViews>
    <sheetView view="pageLayout" zoomScale="80" zoomScaleNormal="100" zoomScalePageLayoutView="80" workbookViewId="0">
      <selection activeCell="O20" sqref="O20"/>
    </sheetView>
  </sheetViews>
  <sheetFormatPr defaultColWidth="9" defaultRowHeight="15.95"/>
  <cols>
    <col min="1" max="1" width="10.625" style="2" customWidth="1"/>
    <col min="2" max="2" width="11.875" style="2" customWidth="1"/>
    <col min="3" max="3" width="14.125" style="2" customWidth="1"/>
    <col min="4" max="4" width="4.375" style="2" customWidth="1"/>
    <col min="5" max="5" width="9" style="2"/>
    <col min="6" max="6" width="10.625" style="2" customWidth="1"/>
    <col min="7" max="7" width="5" style="2" customWidth="1"/>
    <col min="8" max="8" width="9" style="2"/>
    <col min="9" max="9" width="25" style="2" bestFit="1" customWidth="1"/>
    <col min="10" max="10" width="13.875" style="2" customWidth="1"/>
    <col min="11" max="16384" width="9" style="2"/>
  </cols>
  <sheetData>
    <row r="1" spans="1:10" ht="32.25" customHeight="1">
      <c r="A1" s="270" t="s">
        <v>15</v>
      </c>
      <c r="B1" s="270"/>
      <c r="C1" s="270"/>
      <c r="D1" s="270"/>
      <c r="E1" s="270"/>
      <c r="F1" s="270"/>
      <c r="G1" s="270"/>
      <c r="H1" s="270"/>
      <c r="I1" s="270"/>
      <c r="J1" s="270"/>
    </row>
    <row r="2" spans="1:10" ht="24">
      <c r="A2" s="325" t="str">
        <f>'Base Bid'!A3</f>
        <v>SI VIEW APARTMENTS</v>
      </c>
      <c r="B2" s="325"/>
      <c r="C2" s="325"/>
      <c r="D2" s="325"/>
      <c r="E2" s="325"/>
      <c r="F2" s="325"/>
      <c r="G2" s="325"/>
      <c r="H2" s="325"/>
      <c r="I2" s="325"/>
      <c r="J2" s="325"/>
    </row>
    <row r="3" spans="1:10" ht="24">
      <c r="A3" s="325" t="str">
        <f>'Base Bid'!A4</f>
        <v>404 HEALY AVENUE SOUTH, NORTH BEND, WA 98045</v>
      </c>
      <c r="B3" s="325"/>
      <c r="C3" s="325"/>
      <c r="D3" s="325"/>
      <c r="E3" s="325"/>
      <c r="F3" s="325"/>
      <c r="G3" s="325"/>
      <c r="H3" s="325"/>
      <c r="I3" s="325"/>
      <c r="J3" s="325"/>
    </row>
    <row r="4" spans="1:10" ht="15.75" customHeight="1">
      <c r="A4" s="137"/>
      <c r="B4" s="281" t="s">
        <v>113</v>
      </c>
      <c r="C4" s="281"/>
      <c r="D4" s="281"/>
      <c r="E4" s="281"/>
      <c r="F4" s="281"/>
      <c r="G4" s="281"/>
      <c r="H4" s="281"/>
      <c r="I4" s="281"/>
    </row>
    <row r="5" spans="1:10" ht="15.75" customHeight="1">
      <c r="A5" s="137"/>
      <c r="B5" s="281"/>
      <c r="C5" s="281"/>
      <c r="D5" s="281"/>
      <c r="E5" s="281"/>
      <c r="F5" s="281"/>
      <c r="G5" s="281"/>
      <c r="H5" s="281"/>
      <c r="I5" s="281"/>
    </row>
    <row r="6" spans="1:10" ht="15.75" customHeight="1">
      <c r="A6" s="137"/>
      <c r="B6" s="281"/>
      <c r="C6" s="281"/>
      <c r="D6" s="281"/>
      <c r="E6" s="281"/>
      <c r="F6" s="281"/>
      <c r="G6" s="281"/>
      <c r="H6" s="281"/>
      <c r="I6" s="281"/>
    </row>
    <row r="7" spans="1:10" ht="15.75" customHeight="1">
      <c r="A7" s="137"/>
      <c r="B7" s="281"/>
      <c r="C7" s="281"/>
      <c r="D7" s="281"/>
      <c r="E7" s="281"/>
      <c r="F7" s="281"/>
      <c r="G7" s="281"/>
      <c r="H7" s="281"/>
      <c r="I7" s="281"/>
    </row>
    <row r="8" spans="1:10" ht="15.75" customHeight="1">
      <c r="A8" s="137"/>
      <c r="B8" s="281"/>
      <c r="C8" s="281"/>
      <c r="D8" s="281"/>
      <c r="E8" s="281"/>
      <c r="F8" s="281"/>
      <c r="G8" s="281"/>
      <c r="H8" s="281"/>
      <c r="I8" s="281"/>
    </row>
    <row r="9" spans="1:10" ht="15.75" customHeight="1">
      <c r="A9" s="137"/>
      <c r="B9" s="281"/>
      <c r="C9" s="281"/>
      <c r="D9" s="281"/>
      <c r="E9" s="281"/>
      <c r="F9" s="281"/>
      <c r="G9" s="281"/>
      <c r="H9" s="281"/>
      <c r="I9" s="281"/>
    </row>
    <row r="10" spans="1:10" ht="15.75" customHeight="1">
      <c r="A10" s="137"/>
      <c r="B10" s="137"/>
      <c r="C10" s="137"/>
      <c r="D10" s="137"/>
      <c r="E10" s="137"/>
      <c r="F10" s="137"/>
      <c r="G10" s="137"/>
      <c r="H10" s="137"/>
    </row>
    <row r="11" spans="1:10">
      <c r="A11"/>
      <c r="B11" s="1"/>
      <c r="C11" s="1"/>
      <c r="D11" s="1"/>
      <c r="E11" s="1"/>
      <c r="F11" s="1"/>
      <c r="G11" s="1"/>
    </row>
    <row r="12" spans="1:10" ht="21.95">
      <c r="A12" s="180" t="s">
        <v>114</v>
      </c>
      <c r="B12" s="180"/>
      <c r="C12" s="180"/>
      <c r="D12" s="180"/>
      <c r="E12" s="180"/>
      <c r="F12" s="177"/>
      <c r="G12" s="177"/>
      <c r="H12" s="181"/>
      <c r="I12" s="181"/>
      <c r="J12" s="181"/>
    </row>
    <row r="13" spans="1:10" ht="18.95">
      <c r="B13" s="10"/>
      <c r="C13" s="135"/>
      <c r="D13" s="135"/>
      <c r="E13" s="135"/>
      <c r="F13" s="135"/>
      <c r="G13" s="136"/>
      <c r="H13" s="25"/>
    </row>
    <row r="14" spans="1:10" ht="18.95">
      <c r="A14" s="8" t="s">
        <v>115</v>
      </c>
      <c r="B14" s="10"/>
      <c r="C14" s="135"/>
      <c r="D14" s="135"/>
      <c r="E14" s="135" t="s">
        <v>116</v>
      </c>
      <c r="G14" s="136"/>
      <c r="H14" s="25"/>
      <c r="I14" s="135" t="s">
        <v>117</v>
      </c>
    </row>
    <row r="15" spans="1:10">
      <c r="A15" s="343"/>
      <c r="B15" s="343"/>
      <c r="C15" s="343"/>
      <c r="D15" s="182"/>
      <c r="E15" s="343"/>
      <c r="F15" s="343"/>
      <c r="G15" s="343"/>
      <c r="H15" s="183"/>
      <c r="I15" s="343"/>
      <c r="J15" s="343"/>
    </row>
    <row r="16" spans="1:10" ht="18.95">
      <c r="A16" s="343"/>
      <c r="B16" s="343"/>
      <c r="C16" s="343"/>
      <c r="D16" s="135"/>
      <c r="E16" s="343"/>
      <c r="F16" s="343"/>
      <c r="G16" s="343"/>
      <c r="H16" s="183"/>
      <c r="I16" s="343"/>
      <c r="J16" s="343"/>
    </row>
    <row r="17" spans="1:10" ht="18.95">
      <c r="A17" s="343"/>
      <c r="B17" s="343"/>
      <c r="C17" s="343"/>
      <c r="D17" s="135"/>
      <c r="E17" s="343"/>
      <c r="F17" s="343"/>
      <c r="G17" s="343"/>
      <c r="H17" s="183"/>
      <c r="I17" s="343"/>
      <c r="J17" s="343"/>
    </row>
    <row r="18" spans="1:10" ht="18.95">
      <c r="A18" s="343"/>
      <c r="B18" s="343"/>
      <c r="C18" s="343"/>
      <c r="D18" s="135"/>
      <c r="E18" s="343"/>
      <c r="F18" s="343"/>
      <c r="G18" s="343"/>
      <c r="H18" s="183"/>
      <c r="I18" s="343"/>
      <c r="J18" s="343"/>
    </row>
    <row r="19" spans="1:10">
      <c r="A19" s="343"/>
      <c r="B19" s="343"/>
      <c r="C19" s="343"/>
      <c r="D19" s="3"/>
      <c r="E19" s="343"/>
      <c r="F19" s="343"/>
      <c r="G19" s="343"/>
      <c r="H19" s="7"/>
      <c r="I19" s="343"/>
      <c r="J19" s="343"/>
    </row>
    <row r="20" spans="1:10">
      <c r="A20" s="343"/>
      <c r="B20" s="343"/>
      <c r="C20" s="343"/>
      <c r="E20" s="343"/>
      <c r="F20" s="343"/>
      <c r="G20" s="343"/>
      <c r="I20" s="343"/>
      <c r="J20" s="343"/>
    </row>
    <row r="21" spans="1:10">
      <c r="A21" s="343"/>
      <c r="B21" s="343"/>
      <c r="C21" s="343"/>
      <c r="E21" s="343"/>
      <c r="F21" s="343"/>
      <c r="G21" s="343"/>
      <c r="I21" s="343"/>
      <c r="J21" s="343"/>
    </row>
    <row r="22" spans="1:10">
      <c r="A22" s="343"/>
      <c r="B22" s="343"/>
      <c r="C22" s="343"/>
      <c r="E22" s="343"/>
      <c r="F22" s="343"/>
      <c r="G22" s="343"/>
      <c r="I22" s="343"/>
      <c r="J22" s="343"/>
    </row>
    <row r="23" spans="1:10">
      <c r="A23" s="190"/>
      <c r="B23" s="190"/>
      <c r="C23" s="190"/>
      <c r="E23" s="190"/>
      <c r="F23" s="190"/>
      <c r="G23" s="190"/>
      <c r="I23" s="190"/>
      <c r="J23" s="190"/>
    </row>
    <row r="24" spans="1:10">
      <c r="A24" s="190"/>
      <c r="B24" s="190"/>
      <c r="C24" s="190"/>
      <c r="E24" s="190"/>
      <c r="F24" s="190"/>
      <c r="G24" s="190"/>
      <c r="I24" s="190"/>
      <c r="J24" s="190"/>
    </row>
    <row r="25" spans="1:10">
      <c r="A25" s="190"/>
      <c r="B25" s="190"/>
      <c r="C25" s="190"/>
      <c r="E25" s="190"/>
      <c r="F25" s="190"/>
      <c r="G25" s="190"/>
      <c r="I25" s="190"/>
      <c r="J25" s="190"/>
    </row>
    <row r="26" spans="1:10">
      <c r="A26" s="190"/>
      <c r="B26" s="190"/>
      <c r="C26" s="190"/>
      <c r="E26" s="190"/>
      <c r="F26" s="190"/>
      <c r="G26" s="190"/>
      <c r="I26" s="190"/>
      <c r="J26" s="190"/>
    </row>
    <row r="27" spans="1:10">
      <c r="A27" s="190"/>
      <c r="B27" s="190"/>
      <c r="C27" s="190"/>
      <c r="E27" s="190"/>
      <c r="F27" s="190"/>
      <c r="G27" s="190"/>
      <c r="I27" s="190"/>
      <c r="J27" s="190"/>
    </row>
    <row r="28" spans="1:10">
      <c r="A28" s="190"/>
      <c r="B28" s="190"/>
      <c r="C28" s="190"/>
      <c r="E28" s="190"/>
      <c r="F28" s="190"/>
      <c r="G28" s="190"/>
      <c r="I28" s="190"/>
      <c r="J28" s="190"/>
    </row>
    <row r="29" spans="1:10">
      <c r="A29" s="190"/>
      <c r="B29" s="190"/>
      <c r="C29" s="190"/>
      <c r="E29" s="190"/>
      <c r="F29" s="190"/>
      <c r="G29" s="190"/>
      <c r="I29" s="190"/>
      <c r="J29" s="190"/>
    </row>
    <row r="30" spans="1:10">
      <c r="A30" s="190"/>
      <c r="B30" s="190"/>
      <c r="C30" s="190"/>
      <c r="E30" s="190"/>
      <c r="F30" s="190"/>
      <c r="G30" s="190"/>
      <c r="I30" s="190"/>
      <c r="J30" s="190"/>
    </row>
    <row r="31" spans="1:10">
      <c r="A31" s="343"/>
      <c r="B31" s="343"/>
      <c r="C31" s="343"/>
      <c r="E31" s="343"/>
      <c r="F31" s="343"/>
      <c r="G31" s="343"/>
      <c r="I31" s="343"/>
      <c r="J31" s="343"/>
    </row>
  </sheetData>
  <mergeCells count="31">
    <mergeCell ref="A1:J1"/>
    <mergeCell ref="A2:J2"/>
    <mergeCell ref="A3:J3"/>
    <mergeCell ref="B4:I9"/>
    <mergeCell ref="A15:C15"/>
    <mergeCell ref="E15:G15"/>
    <mergeCell ref="I15:J15"/>
    <mergeCell ref="A19:C19"/>
    <mergeCell ref="A20:C20"/>
    <mergeCell ref="A17:C17"/>
    <mergeCell ref="A18:C18"/>
    <mergeCell ref="I17:J17"/>
    <mergeCell ref="I18:J18"/>
    <mergeCell ref="I19:J19"/>
    <mergeCell ref="E19:G19"/>
    <mergeCell ref="E20:G20"/>
    <mergeCell ref="I20:J20"/>
    <mergeCell ref="A16:C16"/>
    <mergeCell ref="I16:J16"/>
    <mergeCell ref="E16:G16"/>
    <mergeCell ref="E17:G17"/>
    <mergeCell ref="E18:G18"/>
    <mergeCell ref="I21:J21"/>
    <mergeCell ref="I22:J22"/>
    <mergeCell ref="I31:J31"/>
    <mergeCell ref="A31:C31"/>
    <mergeCell ref="E21:G21"/>
    <mergeCell ref="E22:G22"/>
    <mergeCell ref="E31:G31"/>
    <mergeCell ref="A21:C21"/>
    <mergeCell ref="A22:C22"/>
  </mergeCells>
  <dataValidations count="1">
    <dataValidation type="list" allowBlank="1" showInputMessage="1" showErrorMessage="1" sqref="I15:J31" xr:uid="{7188CFC9-53F6-41E0-B792-BF9655544900}">
      <formula1>"Yes, No"</formula1>
    </dataValidation>
  </dataValidations>
  <pageMargins left="0.7" right="0.7" top="0.75" bottom="0.75" header="0.3" footer="0.3"/>
  <pageSetup scale="83" fitToHeight="0" orientation="portrait" horizontalDpi="204" verticalDpi="192" r:id="rId1"/>
  <headerFooter>
    <oddHeader xml:space="preserve">&amp;C&amp;"-,Bold"&amp;16EQUIPMENT SERVICE INFORMATION&amp;"-,Regular"&amp;12
</oddHeader>
    <oddFooter>&amp;L&amp;12EXHIBIT C&amp;CInstallation Schedule &amp;RPage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54"/>
  <sheetViews>
    <sheetView view="pageLayout" topLeftCell="A40" zoomScale="80" zoomScaleNormal="80" zoomScalePageLayoutView="80" workbookViewId="0">
      <selection activeCell="M8" sqref="M8"/>
    </sheetView>
  </sheetViews>
  <sheetFormatPr defaultColWidth="8.625" defaultRowHeight="12.95"/>
  <cols>
    <col min="1" max="1" width="3.625" style="40" customWidth="1"/>
    <col min="2" max="3" width="13.125" style="40" customWidth="1"/>
    <col min="4" max="4" width="11.625" style="40" customWidth="1"/>
    <col min="5" max="5" width="17.125" style="40" customWidth="1"/>
    <col min="6" max="6" width="11.625" style="40" customWidth="1"/>
    <col min="7" max="7" width="10" style="40" customWidth="1"/>
    <col min="8" max="8" width="11.375" style="40" customWidth="1"/>
    <col min="9" max="9" width="2.5" style="40" customWidth="1"/>
    <col min="10" max="10" width="17.625" style="117" customWidth="1"/>
    <col min="11" max="11" width="1" style="40" customWidth="1"/>
    <col min="12" max="12" width="9.625" style="40" customWidth="1"/>
    <col min="13" max="13" width="15.5" style="40" customWidth="1"/>
    <col min="14" max="16384" width="8.625" style="40"/>
  </cols>
  <sheetData>
    <row r="1" spans="1:16" ht="14.25" customHeight="1" thickBot="1">
      <c r="A1" s="442" t="s">
        <v>118</v>
      </c>
      <c r="B1" s="443"/>
      <c r="C1" s="443"/>
      <c r="D1" s="443"/>
      <c r="E1" s="443"/>
      <c r="F1" s="443"/>
      <c r="G1" s="443"/>
      <c r="H1" s="443"/>
      <c r="I1" s="443"/>
      <c r="J1" s="443"/>
      <c r="K1" s="444"/>
    </row>
    <row r="2" spans="1:16" ht="19.5" customHeight="1">
      <c r="A2" s="41" t="s">
        <v>119</v>
      </c>
      <c r="B2" s="445" t="s">
        <v>120</v>
      </c>
      <c r="C2" s="446"/>
      <c r="D2" s="447" t="s">
        <v>121</v>
      </c>
      <c r="E2" s="448"/>
      <c r="F2" s="448"/>
      <c r="G2" s="448"/>
      <c r="H2" s="459"/>
      <c r="I2" s="436" t="s">
        <v>122</v>
      </c>
      <c r="J2" s="437"/>
      <c r="K2" s="438"/>
    </row>
    <row r="3" spans="1:16" ht="18" customHeight="1">
      <c r="A3" s="42"/>
      <c r="B3" s="445" t="s">
        <v>123</v>
      </c>
      <c r="C3" s="446"/>
      <c r="D3" s="449"/>
      <c r="E3" s="450"/>
      <c r="F3" s="450"/>
      <c r="G3" s="450"/>
      <c r="H3" s="451"/>
      <c r="I3" s="452"/>
      <c r="J3" s="453"/>
      <c r="K3" s="454"/>
      <c r="L3" s="134"/>
      <c r="M3" s="134"/>
      <c r="N3" s="134"/>
      <c r="O3" s="134"/>
      <c r="P3" s="134"/>
    </row>
    <row r="4" spans="1:16" ht="21" customHeight="1">
      <c r="A4" s="41"/>
      <c r="B4" s="445" t="s">
        <v>124</v>
      </c>
      <c r="C4" s="446"/>
      <c r="D4" s="449" t="s">
        <v>125</v>
      </c>
      <c r="E4" s="450"/>
      <c r="F4" s="450"/>
      <c r="G4" s="450"/>
      <c r="H4" s="458"/>
      <c r="I4" s="455"/>
      <c r="J4" s="456"/>
      <c r="K4" s="457"/>
    </row>
    <row r="5" spans="1:16" ht="21" customHeight="1">
      <c r="A5" s="41"/>
      <c r="B5" s="426" t="s">
        <v>126</v>
      </c>
      <c r="C5" s="427"/>
      <c r="D5" s="430"/>
      <c r="E5" s="431"/>
      <c r="F5" s="431"/>
      <c r="G5" s="431"/>
      <c r="H5" s="432"/>
      <c r="I5" s="436" t="s">
        <v>127</v>
      </c>
      <c r="J5" s="437"/>
      <c r="K5" s="438"/>
    </row>
    <row r="6" spans="1:16" ht="24" customHeight="1">
      <c r="A6" s="43"/>
      <c r="B6" s="428"/>
      <c r="C6" s="429"/>
      <c r="D6" s="433"/>
      <c r="E6" s="434"/>
      <c r="F6" s="434"/>
      <c r="G6" s="434"/>
      <c r="H6" s="435"/>
      <c r="I6" s="439">
        <f ca="1">TODAY()</f>
        <v>45967</v>
      </c>
      <c r="J6" s="440"/>
      <c r="K6" s="441"/>
    </row>
    <row r="7" spans="1:16" ht="26.1">
      <c r="A7" s="44" t="s">
        <v>128</v>
      </c>
      <c r="B7" s="45" t="s">
        <v>129</v>
      </c>
      <c r="C7" s="45"/>
      <c r="D7" s="45"/>
      <c r="E7" s="46"/>
      <c r="F7" s="47" t="s">
        <v>130</v>
      </c>
      <c r="G7" s="48"/>
      <c r="H7" s="49" t="s">
        <v>131</v>
      </c>
      <c r="I7" s="423"/>
      <c r="J7" s="424"/>
      <c r="K7" s="425"/>
    </row>
    <row r="8" spans="1:16" ht="14.25" customHeight="1">
      <c r="A8" s="50"/>
      <c r="B8" s="420"/>
      <c r="C8" s="420"/>
      <c r="D8" s="420"/>
      <c r="E8" s="421"/>
      <c r="F8" s="118"/>
      <c r="G8" s="51" t="s">
        <v>132</v>
      </c>
      <c r="H8" s="120"/>
      <c r="I8" s="52" t="s">
        <v>133</v>
      </c>
      <c r="J8" s="53">
        <f>ROUND(F8*H8,2)</f>
        <v>0</v>
      </c>
      <c r="K8" s="54"/>
    </row>
    <row r="9" spans="1:16" ht="14.25" customHeight="1">
      <c r="A9" s="50"/>
      <c r="B9" s="420"/>
      <c r="C9" s="420"/>
      <c r="D9" s="420"/>
      <c r="E9" s="421"/>
      <c r="F9" s="119"/>
      <c r="G9" s="55" t="s">
        <v>132</v>
      </c>
      <c r="H9" s="121"/>
      <c r="I9" s="56" t="s">
        <v>133</v>
      </c>
      <c r="J9" s="57">
        <f>ROUND(F9*H9,2)</f>
        <v>0</v>
      </c>
      <c r="K9" s="54"/>
    </row>
    <row r="10" spans="1:16" ht="14.25" customHeight="1">
      <c r="A10" s="50"/>
      <c r="B10" s="420"/>
      <c r="C10" s="420"/>
      <c r="D10" s="420"/>
      <c r="E10" s="421"/>
      <c r="F10" s="119"/>
      <c r="G10" s="55" t="s">
        <v>132</v>
      </c>
      <c r="H10" s="121"/>
      <c r="I10" s="56" t="s">
        <v>133</v>
      </c>
      <c r="J10" s="57">
        <f t="shared" ref="J10:J15" si="0">ROUND(F10*H10,2)</f>
        <v>0</v>
      </c>
      <c r="K10" s="54"/>
    </row>
    <row r="11" spans="1:16" ht="14.25" hidden="1" customHeight="1">
      <c r="A11" s="50"/>
      <c r="B11" s="420"/>
      <c r="C11" s="420"/>
      <c r="D11" s="420"/>
      <c r="E11" s="421"/>
      <c r="F11" s="119"/>
      <c r="G11" s="55" t="s">
        <v>132</v>
      </c>
      <c r="H11" s="121"/>
      <c r="I11" s="56" t="s">
        <v>133</v>
      </c>
      <c r="J11" s="57">
        <f t="shared" si="0"/>
        <v>0</v>
      </c>
      <c r="K11" s="54"/>
    </row>
    <row r="12" spans="1:16" ht="14.25" hidden="1" customHeight="1">
      <c r="A12" s="50"/>
      <c r="B12" s="420"/>
      <c r="C12" s="420"/>
      <c r="D12" s="420"/>
      <c r="E12" s="421"/>
      <c r="F12" s="119"/>
      <c r="G12" s="55" t="s">
        <v>132</v>
      </c>
      <c r="H12" s="121"/>
      <c r="I12" s="56" t="s">
        <v>133</v>
      </c>
      <c r="J12" s="57">
        <f t="shared" si="0"/>
        <v>0</v>
      </c>
      <c r="K12" s="54"/>
    </row>
    <row r="13" spans="1:16" ht="14.25" hidden="1" customHeight="1">
      <c r="A13" s="50"/>
      <c r="B13" s="420"/>
      <c r="C13" s="420"/>
      <c r="D13" s="420"/>
      <c r="E13" s="421"/>
      <c r="F13" s="119"/>
      <c r="G13" s="55" t="s">
        <v>132</v>
      </c>
      <c r="H13" s="121"/>
      <c r="I13" s="56" t="s">
        <v>133</v>
      </c>
      <c r="J13" s="57">
        <f t="shared" si="0"/>
        <v>0</v>
      </c>
      <c r="K13" s="54"/>
    </row>
    <row r="14" spans="1:16" ht="14.25" hidden="1" customHeight="1">
      <c r="A14" s="50"/>
      <c r="B14" s="420"/>
      <c r="C14" s="420"/>
      <c r="D14" s="420"/>
      <c r="E14" s="421"/>
      <c r="F14" s="119"/>
      <c r="G14" s="55" t="s">
        <v>132</v>
      </c>
      <c r="H14" s="121"/>
      <c r="I14" s="56" t="s">
        <v>133</v>
      </c>
      <c r="J14" s="57">
        <f t="shared" si="0"/>
        <v>0</v>
      </c>
      <c r="K14" s="58"/>
    </row>
    <row r="15" spans="1:16" ht="14.25" customHeight="1" thickBot="1">
      <c r="A15" s="50"/>
      <c r="B15" s="420"/>
      <c r="C15" s="420"/>
      <c r="D15" s="420"/>
      <c r="E15" s="421"/>
      <c r="F15" s="119"/>
      <c r="G15" s="59" t="s">
        <v>132</v>
      </c>
      <c r="H15" s="121"/>
      <c r="I15" s="56" t="s">
        <v>133</v>
      </c>
      <c r="J15" s="57">
        <f t="shared" si="0"/>
        <v>0</v>
      </c>
      <c r="K15" s="60"/>
    </row>
    <row r="16" spans="1:16" ht="43.5" customHeight="1" thickBot="1">
      <c r="A16" s="61" t="s">
        <v>134</v>
      </c>
      <c r="B16" s="390"/>
      <c r="C16" s="391"/>
      <c r="D16" s="391"/>
      <c r="E16" s="391"/>
      <c r="F16" s="391"/>
      <c r="G16" s="392"/>
      <c r="H16" s="62" t="s">
        <v>135</v>
      </c>
      <c r="I16" s="63" t="s">
        <v>133</v>
      </c>
      <c r="J16" s="64">
        <f>ROUND(SUM(J8:J15),2)</f>
        <v>0</v>
      </c>
      <c r="K16" s="65"/>
    </row>
    <row r="17" spans="1:11" ht="14.1" customHeight="1">
      <c r="A17" s="44" t="s">
        <v>136</v>
      </c>
      <c r="B17" s="422" t="s">
        <v>137</v>
      </c>
      <c r="C17" s="422"/>
      <c r="D17" s="422"/>
      <c r="E17" s="422"/>
      <c r="F17" s="47" t="s">
        <v>138</v>
      </c>
      <c r="G17" s="66"/>
      <c r="H17" s="47" t="s">
        <v>139</v>
      </c>
      <c r="I17" s="423"/>
      <c r="J17" s="424"/>
      <c r="K17" s="425"/>
    </row>
    <row r="18" spans="1:11" ht="14.25" customHeight="1">
      <c r="A18" s="50"/>
      <c r="B18" s="415" t="s">
        <v>140</v>
      </c>
      <c r="C18" s="415"/>
      <c r="D18" s="415"/>
      <c r="E18" s="415"/>
      <c r="F18" s="122"/>
      <c r="G18" s="67" t="s">
        <v>132</v>
      </c>
      <c r="H18" s="124"/>
      <c r="I18" s="52" t="s">
        <v>133</v>
      </c>
      <c r="J18" s="53">
        <f>ROUND(F18*H18,2)</f>
        <v>0</v>
      </c>
      <c r="K18" s="54"/>
    </row>
    <row r="19" spans="1:11" ht="14.25" customHeight="1">
      <c r="A19" s="50"/>
      <c r="B19" s="418"/>
      <c r="C19" s="418"/>
      <c r="D19" s="418"/>
      <c r="E19" s="419"/>
      <c r="F19" s="123"/>
      <c r="G19" s="68" t="s">
        <v>132</v>
      </c>
      <c r="H19" s="125"/>
      <c r="I19" s="56" t="s">
        <v>133</v>
      </c>
      <c r="J19" s="57">
        <f>ROUND(F19*H19,2)</f>
        <v>0</v>
      </c>
      <c r="K19" s="54"/>
    </row>
    <row r="20" spans="1:11" ht="14.25" hidden="1" customHeight="1">
      <c r="A20" s="50"/>
      <c r="B20" s="418"/>
      <c r="C20" s="418"/>
      <c r="D20" s="418"/>
      <c r="E20" s="419"/>
      <c r="F20" s="123"/>
      <c r="G20" s="68" t="s">
        <v>132</v>
      </c>
      <c r="H20" s="125"/>
      <c r="I20" s="56" t="s">
        <v>133</v>
      </c>
      <c r="J20" s="57">
        <f t="shared" ref="J20:J21" si="1">ROUND(F20*H20,2)</f>
        <v>0</v>
      </c>
      <c r="K20" s="54"/>
    </row>
    <row r="21" spans="1:11" ht="14.25" hidden="1" customHeight="1">
      <c r="A21" s="50"/>
      <c r="B21" s="418"/>
      <c r="C21" s="418"/>
      <c r="D21" s="418"/>
      <c r="E21" s="419"/>
      <c r="F21" s="123"/>
      <c r="G21" s="68" t="s">
        <v>132</v>
      </c>
      <c r="H21" s="125"/>
      <c r="I21" s="56" t="s">
        <v>133</v>
      </c>
      <c r="J21" s="57">
        <f t="shared" si="1"/>
        <v>0</v>
      </c>
      <c r="K21" s="54"/>
    </row>
    <row r="22" spans="1:11" ht="14.25" hidden="1" customHeight="1">
      <c r="A22" s="50"/>
      <c r="B22" s="418"/>
      <c r="C22" s="418"/>
      <c r="D22" s="418"/>
      <c r="E22" s="419"/>
      <c r="F22" s="123"/>
      <c r="G22" s="68" t="s">
        <v>132</v>
      </c>
      <c r="H22" s="125"/>
      <c r="I22" s="56" t="s">
        <v>133</v>
      </c>
      <c r="J22" s="57">
        <f>ROUND(F22*H22,2)</f>
        <v>0</v>
      </c>
      <c r="K22" s="54"/>
    </row>
    <row r="23" spans="1:11" ht="14.25" customHeight="1" thickBot="1">
      <c r="A23" s="50"/>
      <c r="B23" s="418"/>
      <c r="C23" s="418"/>
      <c r="D23" s="418"/>
      <c r="E23" s="419"/>
      <c r="F23" s="123"/>
      <c r="G23" s="69" t="s">
        <v>132</v>
      </c>
      <c r="H23" s="125"/>
      <c r="I23" s="56" t="s">
        <v>133</v>
      </c>
      <c r="J23" s="57">
        <f>ROUND(F23*H23,2)</f>
        <v>0</v>
      </c>
      <c r="K23" s="54"/>
    </row>
    <row r="24" spans="1:11" ht="48" customHeight="1" thickBot="1">
      <c r="A24" s="70" t="s">
        <v>134</v>
      </c>
      <c r="B24" s="402"/>
      <c r="C24" s="403"/>
      <c r="D24" s="403"/>
      <c r="E24" s="403"/>
      <c r="F24" s="403"/>
      <c r="G24" s="404"/>
      <c r="H24" s="71" t="s">
        <v>141</v>
      </c>
      <c r="I24" s="72" t="s">
        <v>133</v>
      </c>
      <c r="J24" s="73">
        <f>SUM(J18:J23)</f>
        <v>0</v>
      </c>
      <c r="K24" s="74"/>
    </row>
    <row r="25" spans="1:11" s="76" customFormat="1" ht="14.1" customHeight="1">
      <c r="A25" s="75" t="s">
        <v>142</v>
      </c>
      <c r="B25" s="405" t="s">
        <v>143</v>
      </c>
      <c r="C25" s="405"/>
      <c r="D25" s="406"/>
      <c r="E25" s="406"/>
      <c r="F25" s="406"/>
      <c r="G25" s="406"/>
      <c r="H25" s="407"/>
      <c r="I25" s="408"/>
      <c r="J25" s="409"/>
      <c r="K25" s="410"/>
    </row>
    <row r="26" spans="1:11" ht="13.5" customHeight="1">
      <c r="A26" s="50"/>
      <c r="B26" s="411" t="s">
        <v>144</v>
      </c>
      <c r="C26" s="412"/>
      <c r="D26" s="415" t="s">
        <v>140</v>
      </c>
      <c r="E26" s="415"/>
      <c r="F26" s="415"/>
      <c r="G26" s="415"/>
      <c r="H26" s="415"/>
      <c r="I26" s="56" t="s">
        <v>133</v>
      </c>
      <c r="J26" s="126"/>
      <c r="K26" s="77"/>
    </row>
    <row r="27" spans="1:11" ht="13.5" customHeight="1">
      <c r="A27" s="50"/>
      <c r="B27" s="413"/>
      <c r="C27" s="414"/>
      <c r="D27" s="416"/>
      <c r="E27" s="417"/>
      <c r="F27" s="417"/>
      <c r="G27" s="417"/>
      <c r="H27" s="389"/>
      <c r="I27" s="56" t="s">
        <v>133</v>
      </c>
      <c r="J27" s="126"/>
      <c r="K27" s="77"/>
    </row>
    <row r="28" spans="1:11" ht="13.5" customHeight="1">
      <c r="A28" s="50"/>
      <c r="B28" s="413"/>
      <c r="C28" s="414"/>
      <c r="D28" s="416"/>
      <c r="E28" s="417"/>
      <c r="F28" s="417"/>
      <c r="G28" s="417"/>
      <c r="H28" s="389"/>
      <c r="I28" s="56" t="s">
        <v>133</v>
      </c>
      <c r="J28" s="126"/>
      <c r="K28" s="77"/>
    </row>
    <row r="29" spans="1:11" ht="13.5" hidden="1" customHeight="1">
      <c r="A29" s="50"/>
      <c r="B29" s="413"/>
      <c r="C29" s="414"/>
      <c r="D29" s="416"/>
      <c r="E29" s="417"/>
      <c r="F29" s="417"/>
      <c r="G29" s="417"/>
      <c r="H29" s="389"/>
      <c r="I29" s="56" t="s">
        <v>133</v>
      </c>
      <c r="J29" s="126"/>
      <c r="K29" s="77"/>
    </row>
    <row r="30" spans="1:11" ht="13.5" hidden="1" customHeight="1">
      <c r="A30" s="50"/>
      <c r="B30" s="413"/>
      <c r="C30" s="414"/>
      <c r="D30" s="416"/>
      <c r="E30" s="417"/>
      <c r="F30" s="417"/>
      <c r="G30" s="417"/>
      <c r="H30" s="389"/>
      <c r="I30" s="56" t="s">
        <v>133</v>
      </c>
      <c r="J30" s="126"/>
      <c r="K30" s="77"/>
    </row>
    <row r="31" spans="1:11" ht="13.5" customHeight="1" thickBot="1">
      <c r="A31" s="50"/>
      <c r="B31" s="385" t="s">
        <v>145</v>
      </c>
      <c r="C31" s="386"/>
      <c r="D31" s="387"/>
      <c r="E31" s="388"/>
      <c r="F31" s="388"/>
      <c r="G31" s="388"/>
      <c r="H31" s="389"/>
      <c r="I31" s="56" t="s">
        <v>133</v>
      </c>
      <c r="J31" s="126"/>
      <c r="K31" s="77"/>
    </row>
    <row r="32" spans="1:11" ht="45.75" customHeight="1" thickBot="1">
      <c r="A32" s="70" t="s">
        <v>134</v>
      </c>
      <c r="B32" s="390"/>
      <c r="C32" s="391"/>
      <c r="D32" s="391"/>
      <c r="E32" s="391"/>
      <c r="F32" s="391"/>
      <c r="G32" s="392"/>
      <c r="H32" s="62" t="s">
        <v>146</v>
      </c>
      <c r="I32" s="78" t="s">
        <v>133</v>
      </c>
      <c r="J32" s="79">
        <f>ROUND(SUM(J26:J31),2)</f>
        <v>0</v>
      </c>
      <c r="K32" s="77"/>
    </row>
    <row r="33" spans="1:13" ht="13.5" customHeight="1" thickBot="1">
      <c r="A33" s="80" t="s">
        <v>147</v>
      </c>
      <c r="B33" s="393" t="s">
        <v>148</v>
      </c>
      <c r="C33" s="393"/>
      <c r="D33" s="394"/>
      <c r="E33" s="394"/>
      <c r="F33" s="395"/>
      <c r="G33" s="395"/>
      <c r="H33" s="396"/>
      <c r="I33" s="81"/>
      <c r="J33" s="82"/>
      <c r="K33" s="83"/>
    </row>
    <row r="34" spans="1:13" ht="17.25" customHeight="1" thickBot="1">
      <c r="A34" s="84"/>
      <c r="B34" s="397"/>
      <c r="C34" s="398"/>
      <c r="D34" s="398"/>
      <c r="E34" s="398"/>
      <c r="F34" s="399"/>
      <c r="G34" s="400" t="s">
        <v>149</v>
      </c>
      <c r="H34" s="401"/>
      <c r="I34" s="85" t="s">
        <v>133</v>
      </c>
      <c r="J34" s="86">
        <f>J24+J32</f>
        <v>0</v>
      </c>
      <c r="K34" s="87"/>
    </row>
    <row r="35" spans="1:13" ht="14.1" customHeight="1">
      <c r="A35" s="75" t="s">
        <v>150</v>
      </c>
      <c r="B35" s="378" t="s">
        <v>151</v>
      </c>
      <c r="C35" s="378"/>
      <c r="D35" s="379"/>
      <c r="E35" s="379"/>
      <c r="F35" s="379"/>
      <c r="G35" s="379"/>
      <c r="H35" s="379"/>
      <c r="I35" s="380"/>
      <c r="J35" s="381"/>
      <c r="K35" s="382"/>
    </row>
    <row r="36" spans="1:13" ht="15.75" customHeight="1">
      <c r="A36" s="50"/>
      <c r="B36" s="383" t="s">
        <v>152</v>
      </c>
      <c r="C36" s="383"/>
      <c r="D36" s="383"/>
      <c r="E36" s="383"/>
      <c r="F36" s="383"/>
      <c r="G36" s="383"/>
      <c r="H36" s="383"/>
      <c r="I36" s="88" t="s">
        <v>133</v>
      </c>
      <c r="J36" s="89">
        <v>0</v>
      </c>
      <c r="K36" s="90"/>
    </row>
    <row r="37" spans="1:13" ht="14.1" customHeight="1" thickBot="1">
      <c r="A37" s="91" t="s">
        <v>153</v>
      </c>
      <c r="B37" s="384" t="s">
        <v>154</v>
      </c>
      <c r="C37" s="384"/>
      <c r="D37" s="384"/>
      <c r="E37" s="384"/>
      <c r="F37" s="92"/>
      <c r="G37" s="92"/>
      <c r="H37" s="92"/>
      <c r="I37" s="373"/>
      <c r="J37" s="374"/>
      <c r="K37" s="375"/>
    </row>
    <row r="38" spans="1:13" ht="18.75" customHeight="1" thickBot="1">
      <c r="A38" s="93"/>
      <c r="B38" s="360"/>
      <c r="C38" s="361"/>
      <c r="D38" s="362"/>
      <c r="E38" s="363" t="s">
        <v>155</v>
      </c>
      <c r="F38" s="364"/>
      <c r="G38" s="365" t="s">
        <v>156</v>
      </c>
      <c r="H38" s="366"/>
      <c r="I38" s="94" t="s">
        <v>133</v>
      </c>
      <c r="J38" s="95">
        <f>J16+J34+J36</f>
        <v>0</v>
      </c>
      <c r="K38" s="96"/>
    </row>
    <row r="39" spans="1:13" ht="3.75" customHeight="1" thickBot="1">
      <c r="A39" s="93"/>
      <c r="B39" s="97"/>
      <c r="C39" s="97"/>
      <c r="D39" s="98"/>
      <c r="E39" s="99"/>
      <c r="F39" s="100"/>
      <c r="G39" s="101"/>
      <c r="H39" s="101"/>
      <c r="I39" s="102"/>
      <c r="J39" s="103"/>
      <c r="K39" s="104"/>
    </row>
    <row r="40" spans="1:13" ht="15.75" customHeight="1" thickBot="1">
      <c r="A40" s="105" t="s">
        <v>157</v>
      </c>
      <c r="B40" s="367" t="s">
        <v>158</v>
      </c>
      <c r="C40" s="368"/>
      <c r="D40" s="362"/>
      <c r="E40" s="362"/>
      <c r="F40" s="369"/>
      <c r="G40" s="370"/>
      <c r="H40" s="371"/>
      <c r="I40" s="106" t="s">
        <v>133</v>
      </c>
      <c r="J40" s="133">
        <f>'Base Bid'!I92:J92</f>
        <v>0</v>
      </c>
      <c r="K40" s="107"/>
      <c r="M40" s="108"/>
    </row>
    <row r="41" spans="1:13" ht="15" customHeight="1" thickBot="1">
      <c r="A41" s="105" t="s">
        <v>159</v>
      </c>
      <c r="B41" s="367" t="s">
        <v>160</v>
      </c>
      <c r="C41" s="368"/>
      <c r="D41" s="362"/>
      <c r="E41" s="362"/>
      <c r="F41" s="369"/>
      <c r="G41" s="370"/>
      <c r="H41" s="371"/>
      <c r="I41" s="106" t="s">
        <v>133</v>
      </c>
      <c r="J41" s="127">
        <v>0</v>
      </c>
      <c r="K41" s="140"/>
      <c r="M41" s="108"/>
    </row>
    <row r="42" spans="1:13" ht="15.75" customHeight="1" thickBot="1">
      <c r="A42" s="91" t="s">
        <v>161</v>
      </c>
      <c r="B42" s="372" t="s">
        <v>162</v>
      </c>
      <c r="C42" s="372"/>
      <c r="D42" s="372"/>
      <c r="E42" s="372"/>
      <c r="F42" s="372"/>
      <c r="G42" s="372"/>
      <c r="H42" s="372"/>
      <c r="I42" s="373"/>
      <c r="J42" s="374"/>
      <c r="K42" s="375"/>
    </row>
    <row r="43" spans="1:13" ht="18" customHeight="1" thickBot="1">
      <c r="A43" s="93"/>
      <c r="B43" s="109"/>
      <c r="C43" s="110"/>
      <c r="D43" s="363" t="s">
        <v>163</v>
      </c>
      <c r="E43" s="363"/>
      <c r="F43" s="376"/>
      <c r="G43" s="365" t="s">
        <v>164</v>
      </c>
      <c r="H43" s="366"/>
      <c r="I43" s="111" t="s">
        <v>133</v>
      </c>
      <c r="J43" s="112">
        <f>J38+J40+J41</f>
        <v>0</v>
      </c>
      <c r="K43" s="96"/>
    </row>
    <row r="44" spans="1:13" ht="10.5" customHeight="1">
      <c r="F44" s="377"/>
      <c r="G44" s="460"/>
      <c r="H44" s="460"/>
      <c r="I44" s="460"/>
      <c r="J44" s="460"/>
      <c r="K44" s="460"/>
    </row>
    <row r="45" spans="1:13" ht="10.5" customHeight="1">
      <c r="A45" s="359" t="s">
        <v>165</v>
      </c>
      <c r="B45" s="359"/>
      <c r="C45" s="359"/>
      <c r="D45" s="359"/>
      <c r="E45" s="359"/>
      <c r="F45" s="359"/>
      <c r="G45" s="359"/>
      <c r="H45" s="359"/>
      <c r="I45" s="359"/>
      <c r="J45" s="359"/>
      <c r="K45" s="359"/>
      <c r="L45" s="113"/>
    </row>
    <row r="46" spans="1:13" ht="10.5" customHeight="1">
      <c r="A46" s="358" t="s">
        <v>166</v>
      </c>
      <c r="B46" s="358"/>
      <c r="C46" s="358"/>
      <c r="D46" s="358"/>
      <c r="E46" s="358"/>
      <c r="F46" s="358"/>
      <c r="G46" s="358"/>
      <c r="H46" s="358"/>
      <c r="I46" s="358"/>
      <c r="J46" s="358"/>
      <c r="K46" s="358"/>
      <c r="L46" s="114"/>
    </row>
    <row r="47" spans="1:13" ht="12" customHeight="1" thickBot="1">
      <c r="A47" s="115"/>
      <c r="B47" s="115"/>
      <c r="C47" s="115"/>
      <c r="D47" s="115"/>
      <c r="E47" s="116"/>
      <c r="F47" s="115"/>
      <c r="G47" s="115"/>
      <c r="H47" s="115"/>
      <c r="I47" s="115"/>
      <c r="J47" s="116"/>
      <c r="K47" s="116"/>
      <c r="L47" s="116"/>
    </row>
    <row r="48" spans="1:13" ht="11.25" customHeight="1">
      <c r="A48" s="128"/>
      <c r="B48" s="141" t="s">
        <v>167</v>
      </c>
      <c r="C48" s="141"/>
      <c r="D48" s="161"/>
      <c r="E48" s="142"/>
      <c r="G48" s="147" t="s">
        <v>168</v>
      </c>
      <c r="H48" s="146"/>
      <c r="I48" s="146"/>
      <c r="J48" s="146"/>
      <c r="K48" s="148"/>
    </row>
    <row r="49" spans="1:11" ht="19.5" customHeight="1">
      <c r="A49" s="129"/>
      <c r="B49" s="130"/>
      <c r="C49" s="350"/>
      <c r="D49" s="350"/>
      <c r="E49" s="351"/>
      <c r="F49" s="143"/>
      <c r="G49" s="149"/>
      <c r="J49" s="40"/>
      <c r="K49" s="150"/>
    </row>
    <row r="50" spans="1:11" ht="11.25" customHeight="1">
      <c r="A50" s="155" t="s">
        <v>169</v>
      </c>
      <c r="B50" s="154"/>
      <c r="C50" s="352"/>
      <c r="D50" s="352"/>
      <c r="E50" s="353"/>
      <c r="F50" s="144"/>
      <c r="G50" s="347" t="s">
        <v>170</v>
      </c>
      <c r="H50" s="344"/>
      <c r="I50" s="344"/>
      <c r="J50" s="344"/>
      <c r="K50" s="151"/>
    </row>
    <row r="51" spans="1:11" ht="14.25" customHeight="1">
      <c r="A51" s="129"/>
      <c r="B51" s="130"/>
      <c r="C51" s="132"/>
      <c r="D51" s="160"/>
      <c r="E51" s="131"/>
      <c r="F51" s="145"/>
      <c r="G51" s="348"/>
      <c r="H51" s="345"/>
      <c r="I51" s="345"/>
      <c r="J51" s="345"/>
      <c r="K51" s="150"/>
    </row>
    <row r="52" spans="1:11" ht="24" customHeight="1">
      <c r="A52" s="156" t="s">
        <v>171</v>
      </c>
      <c r="B52" s="154"/>
      <c r="C52" s="354"/>
      <c r="D52" s="354"/>
      <c r="E52" s="355"/>
      <c r="F52" s="144"/>
      <c r="G52" s="159" t="s">
        <v>172</v>
      </c>
      <c r="H52" s="349"/>
      <c r="I52" s="349"/>
      <c r="J52" s="349"/>
      <c r="K52" s="151"/>
    </row>
    <row r="53" spans="1:11" ht="22.5" customHeight="1" thickBot="1">
      <c r="A53" s="157" t="s">
        <v>173</v>
      </c>
      <c r="B53" s="158"/>
      <c r="C53" s="356"/>
      <c r="D53" s="356"/>
      <c r="E53" s="357"/>
      <c r="F53" s="144"/>
      <c r="G53" s="152" t="s">
        <v>174</v>
      </c>
      <c r="H53" s="346"/>
      <c r="I53" s="346"/>
      <c r="J53" s="346"/>
      <c r="K53" s="153"/>
    </row>
    <row r="54" spans="1:11" ht="24.75" customHeight="1">
      <c r="A54" s="116"/>
      <c r="B54" s="116"/>
      <c r="C54" s="116"/>
      <c r="E54" s="116"/>
      <c r="F54" s="116"/>
      <c r="G54" s="116"/>
      <c r="H54" s="116"/>
      <c r="I54" s="116"/>
      <c r="J54" s="116"/>
      <c r="K54" s="116"/>
    </row>
  </sheetData>
  <mergeCells count="73">
    <mergeCell ref="B5:C6"/>
    <mergeCell ref="D5:H6"/>
    <mergeCell ref="I5:K5"/>
    <mergeCell ref="I6:K6"/>
    <mergeCell ref="A1:K1"/>
    <mergeCell ref="B2:C2"/>
    <mergeCell ref="D2:H2"/>
    <mergeCell ref="I2:K2"/>
    <mergeCell ref="B3:C3"/>
    <mergeCell ref="D3:H3"/>
    <mergeCell ref="I3:K4"/>
    <mergeCell ref="B4:C4"/>
    <mergeCell ref="D4:H4"/>
    <mergeCell ref="I17:K17"/>
    <mergeCell ref="I7:K7"/>
    <mergeCell ref="B8:E8"/>
    <mergeCell ref="B9:E9"/>
    <mergeCell ref="B10:E10"/>
    <mergeCell ref="B11:E11"/>
    <mergeCell ref="B12:E12"/>
    <mergeCell ref="B23:E23"/>
    <mergeCell ref="B13:E13"/>
    <mergeCell ref="B14:E14"/>
    <mergeCell ref="B15:E15"/>
    <mergeCell ref="B16:G16"/>
    <mergeCell ref="B17:E17"/>
    <mergeCell ref="B18:E18"/>
    <mergeCell ref="B19:E19"/>
    <mergeCell ref="B20:E20"/>
    <mergeCell ref="B21:E21"/>
    <mergeCell ref="B22:E22"/>
    <mergeCell ref="B24:G24"/>
    <mergeCell ref="B25:H25"/>
    <mergeCell ref="I25:K25"/>
    <mergeCell ref="B26:C30"/>
    <mergeCell ref="D26:H26"/>
    <mergeCell ref="D27:H27"/>
    <mergeCell ref="D28:H28"/>
    <mergeCell ref="D29:H29"/>
    <mergeCell ref="D30:H30"/>
    <mergeCell ref="B31:C31"/>
    <mergeCell ref="D31:H31"/>
    <mergeCell ref="B32:G32"/>
    <mergeCell ref="B33:H33"/>
    <mergeCell ref="B34:F34"/>
    <mergeCell ref="G34:H34"/>
    <mergeCell ref="B35:C35"/>
    <mergeCell ref="D35:H35"/>
    <mergeCell ref="I35:K35"/>
    <mergeCell ref="B36:H36"/>
    <mergeCell ref="B37:E37"/>
    <mergeCell ref="I37:K37"/>
    <mergeCell ref="A46:K46"/>
    <mergeCell ref="A45:K45"/>
    <mergeCell ref="B38:D38"/>
    <mergeCell ref="E38:F38"/>
    <mergeCell ref="G38:H38"/>
    <mergeCell ref="B40:F40"/>
    <mergeCell ref="G40:H40"/>
    <mergeCell ref="B41:F41"/>
    <mergeCell ref="G41:H41"/>
    <mergeCell ref="B42:H42"/>
    <mergeCell ref="I42:K42"/>
    <mergeCell ref="D43:F43"/>
    <mergeCell ref="G43:H43"/>
    <mergeCell ref="F44:K44"/>
    <mergeCell ref="H50:J51"/>
    <mergeCell ref="H53:J53"/>
    <mergeCell ref="G50:G51"/>
    <mergeCell ref="H52:J52"/>
    <mergeCell ref="C49:E50"/>
    <mergeCell ref="C52:E52"/>
    <mergeCell ref="C53:E53"/>
  </mergeCells>
  <dataValidations count="1">
    <dataValidation type="list" allowBlank="1" showInputMessage="1" showErrorMessage="1" sqref="I3:K4" xr:uid="{00000000-0002-0000-0300-000000000000}">
      <formula1>"1,2,3,4,5,6,7,8,9,10"</formula1>
    </dataValidation>
  </dataValidations>
  <pageMargins left="0.7" right="0.7" top="0.75" bottom="0.75" header="0.3" footer="0.3"/>
  <pageSetup scale="76" fitToHeight="0" orientation="portrait" r:id="rId1"/>
  <headerFooter differentFirst="1">
    <firstHeader>&amp;L&amp;KFF0000*enter data in orange cells only</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02C4885FE7574EAB29882F881B38DF" ma:contentTypeVersion="9" ma:contentTypeDescription="Create a new document." ma:contentTypeScope="" ma:versionID="8796ed6529249ecf8a3b2fc3f4bf97c7">
  <xsd:schema xmlns:xsd="http://www.w3.org/2001/XMLSchema" xmlns:xs="http://www.w3.org/2001/XMLSchema" xmlns:p="http://schemas.microsoft.com/office/2006/metadata/properties" xmlns:ns2="94ba2c5c-7903-4148-9362-2d413bfe8552" targetNamespace="http://schemas.microsoft.com/office/2006/metadata/properties" ma:root="true" ma:fieldsID="64d02ee0173da0eeef9a74d0d498658b" ns2:_="">
    <xsd:import namespace="94ba2c5c-7903-4148-9362-2d413bfe8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a2c5c-7903-4148-9362-2d413bfe8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b66ea0-ab6c-4b79-9b9b-0cddd8ae23c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ba2c5c-7903-4148-9362-2d413bfe85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8BB280-CB95-4665-85DD-A91C5AE49A5C}"/>
</file>

<file path=customXml/itemProps2.xml><?xml version="1.0" encoding="utf-8"?>
<ds:datastoreItem xmlns:ds="http://schemas.openxmlformats.org/officeDocument/2006/customXml" ds:itemID="{88818D4D-A55F-45EE-A8D9-5ED835397226}"/>
</file>

<file path=customXml/itemProps3.xml><?xml version="1.0" encoding="utf-8"?>
<ds:datastoreItem xmlns:ds="http://schemas.openxmlformats.org/officeDocument/2006/customXml" ds:itemID="{CEE52D93-FEC8-4D16-83A2-8C3B5E19A5B2}"/>
</file>

<file path=docMetadata/LabelInfo.xml><?xml version="1.0" encoding="utf-8"?>
<clbl:labelList xmlns:clbl="http://schemas.microsoft.com/office/2020/mipLabelMetadata">
  <clbl:label id="{53892a22-9ad8-4c7e-bdb0-6fc54945e147}" enabled="1" method="Privileged" siteId="{c34dabd0-b767-49ed-841f-db692a1a6bf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King County Housing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Jesse Bennett</dc:creator>
  <cp:keywords/>
  <dc:description/>
  <cp:lastModifiedBy>Heather Hurt</cp:lastModifiedBy>
  <cp:revision/>
  <dcterms:created xsi:type="dcterms:W3CDTF">2023-04-05T19:29:30Z</dcterms:created>
  <dcterms:modified xsi:type="dcterms:W3CDTF">2025-11-06T21:04:43Z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0x0101007E02C4885FE7574EAB29882F881B38DF</vt:lpwstr>
  </property>
  <property fmtid="{D5CDD505-2E9C-101B-9397-08002B2CF9AE}" pid="3" name="MediaServiceImageTags">
    <vt:lpwstr/>
  </property>
  <property fmtid="{D5CDD505-2E9C-101B-9397-08002B2CF9AE}" pid="4" name="xd_ProgID">
    <vt:lpwstr/>
  </property>
  <property fmtid="{D5CDD505-2E9C-101B-9397-08002B2CF9AE}" pid="5" name="NoHeat">
    <vt:bool>true</vt:bool>
  </property>
  <property fmtid="{D5CDD505-2E9C-101B-9397-08002B2CF9AE}" pid="6" name="ComplianceAssetId">
    <vt:lpwstr/>
  </property>
  <property fmtid="{D5CDD505-2E9C-101B-9397-08002B2CF9AE}" pid="7" name="TemplateUrl">
    <vt:lpwstr/>
  </property>
  <property fmtid="{D5CDD505-2E9C-101B-9397-08002B2CF9AE}" pid="8" name="ProjectDeferred">
    <vt:bool>true</vt:bool>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S Version">
    <vt:lpwstr>25.1</vt:lpwstr>
  </property>
  <property fmtid="{D5CDD505-2E9C-101B-9397-08002B2CF9AE}" pid="13" name="Order">
    <vt:r8>6143400</vt:r8>
  </property>
  <property fmtid="{D5CDD505-2E9C-101B-9397-08002B2CF9AE}" pid="14" name="_SourceUrl">
    <vt:lpwstr/>
  </property>
  <property fmtid="{D5CDD505-2E9C-101B-9397-08002B2CF9AE}" pid="15" name="_SharedFileIndex">
    <vt:lpwstr/>
  </property>
</Properties>
</file>