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28"/>
  <workbookPr/>
  <mc:AlternateContent xmlns:mc="http://schemas.openxmlformats.org/markup-compatibility/2006">
    <mc:Choice Requires="x15">
      <x15ac:absPath xmlns:x15ac="http://schemas.microsoft.com/office/spreadsheetml/2010/11/ac" url="https://kchaorg.sharepoint.com/sites/WX-Weatherization-PR-RentonSage/Shared Documents/PR- Renton Sage/05. Contract Procurement/5.05 Form of Proposal/"/>
    </mc:Choice>
  </mc:AlternateContent>
  <xr:revisionPtr revIDLastSave="0" documentId="8_{BE8CDDEF-7750-44C8-B50D-CDA240A9622B}" xr6:coauthVersionLast="47" xr6:coauthVersionMax="47" xr10:uidLastSave="{00000000-0000-0000-0000-000000000000}"/>
  <bookViews>
    <workbookView xWindow="28680" yWindow="-120" windowWidth="29040" windowHeight="15720" firstSheet="1" xr2:uid="{00000000-000D-0000-FFFF-FFFF00000000}"/>
  </bookViews>
  <sheets>
    <sheet name="Instructions" sheetId="6" r:id="rId1"/>
    <sheet name="Base Bid" sheetId="5" r:id="rId2"/>
    <sheet name="Per Unit Invoice Breakout" sheetId="14" r:id="rId3"/>
    <sheet name="Equipment &amp; Signature" sheetId="7" r:id="rId4"/>
    <sheet name="Installation Schedule" sheetId="11" r:id="rId5"/>
    <sheet name="Service Information &amp; Schedule" sheetId="13" r:id="rId6"/>
  </sheets>
  <definedNames>
    <definedName name="A_Materials">'Base Bid'!$I$28</definedName>
    <definedName name="A_PBLOP">'Base Bid'!$I$29</definedName>
    <definedName name="A_qty">'Base Bid'!$H$30</definedName>
    <definedName name="A_UNIT_TOTAL">'Base Bid'!$I$30</definedName>
    <definedName name="AcostwithTAX">'Base Bid'!#REF!</definedName>
    <definedName name="Address" localSheetId="4">'Installation Schedule'!$A$3</definedName>
    <definedName name="Address" localSheetId="5">'Service Information &amp; Schedule'!$A$3</definedName>
    <definedName name="Address">'Base Bid'!$A$4</definedName>
    <definedName name="AREATAX">'Base Bid'!$J$80</definedName>
    <definedName name="B_Materials">'Base Bid'!$I$31</definedName>
    <definedName name="B_PBLOP">'Base Bid'!$I$32</definedName>
    <definedName name="B_qty">'Base Bid'!$H$33</definedName>
    <definedName name="B_UNIT_TOTAL">'Base Bid'!$I$33</definedName>
    <definedName name="BcostwithTAX">'Base Bid'!#REF!</definedName>
    <definedName name="BLDG1_COMMONAREA_QTY">'Base Bid'!$E$22</definedName>
    <definedName name="BLDG1_LIVINGUNIT_COUNT">'Base Bid'!#REF!</definedName>
    <definedName name="BondCost" localSheetId="1">'Base Bid'!#REF!</definedName>
    <definedName name="BondCost" localSheetId="3">'Equipment &amp; Signature'!#REF!</definedName>
    <definedName name="BondCost" localSheetId="4">'Installation Schedule'!#REF!</definedName>
    <definedName name="BondCost" localSheetId="5">'Service Information &amp; Schedule'!#REF!</definedName>
    <definedName name="BondCost">#REF!</definedName>
    <definedName name="C_Materials">'Base Bid'!$I$34</definedName>
    <definedName name="C_PBLOP">'Base Bid'!$I$35</definedName>
    <definedName name="C_qty">'Base Bid'!$H$36</definedName>
    <definedName name="C_UNIT_TOTAL">'Base Bid'!$I$36</definedName>
    <definedName name="CcostwithTAX">'Base Bid'!#REF!</definedName>
    <definedName name="contractnumber">'Base Bid'!#REF!</definedName>
    <definedName name="D_Materials">'Base Bid'!$I$37</definedName>
    <definedName name="D_PBLOP">'Base Bid'!$I$38</definedName>
    <definedName name="D_QTY">'Base Bid'!$H$39</definedName>
    <definedName name="D_UNIT_TOTAL">'Base Bid'!$I$39</definedName>
    <definedName name="DcostwithTAX">'Base Bid'!#REF!</definedName>
    <definedName name="Dropdown3" localSheetId="1">'Base Bid'!#REF!</definedName>
    <definedName name="Dropdown3" localSheetId="3">'Equipment &amp; Signature'!#REF!</definedName>
    <definedName name="Dropdown3" localSheetId="4">'Installation Schedule'!#REF!</definedName>
    <definedName name="Dropdown3" localSheetId="5">'Service Information &amp; Schedule'!#REF!</definedName>
    <definedName name="E_Materials">'Base Bid'!$I$40</definedName>
    <definedName name="E_PBLOP">'Base Bid'!$I$41</definedName>
    <definedName name="E_QTY">'Base Bid'!$H$42</definedName>
    <definedName name="E_UNIT_TOTAL">'Base Bid'!$I$42</definedName>
    <definedName name="EcostwithTAX">'Base Bid'!#REF!</definedName>
    <definedName name="F_MATERIALS">'Base Bid'!$I$43</definedName>
    <definedName name="F_PBLOP">'Base Bid'!$I$44</definedName>
    <definedName name="F_QTY">'Base Bid'!$H$45</definedName>
    <definedName name="F_UNIT_TOTAL">'Base Bid'!$I$45</definedName>
    <definedName name="FcostwithTAX">'Base Bid'!#REF!</definedName>
    <definedName name="G_MATERIALS">'Base Bid'!$I$46</definedName>
    <definedName name="G_PBLOP">'Base Bid'!$I$47</definedName>
    <definedName name="G_QTY">'Base Bid'!$H$48</definedName>
    <definedName name="G_UNIT_TOTAL">'Base Bid'!$I$48</definedName>
    <definedName name="GcostwithTAX">'Base Bid'!#REF!</definedName>
    <definedName name="H_MATERIALS">'Base Bid'!$I$49</definedName>
    <definedName name="H_PBLOP">'Base Bid'!$I$50</definedName>
    <definedName name="H_QTY">'Base Bid'!$H$51</definedName>
    <definedName name="H_UNIT_TOTAL">'Base Bid'!$I$51</definedName>
    <definedName name="HcostwithTAX">'Base Bid'!#REF!</definedName>
    <definedName name="I_MATERIALS">'Base Bid'!$I$52</definedName>
    <definedName name="I_PBLOP">'Base Bid'!$I$53</definedName>
    <definedName name="I_QTY">'Base Bid'!$H$54</definedName>
    <definedName name="I_UNIT_TOTAL">'Base Bid'!$I$54</definedName>
    <definedName name="IcostwithTAX">'Base Bid'!#REF!</definedName>
    <definedName name="J_MATERIALS">'Base Bid'!$I$55</definedName>
    <definedName name="J_PBLOP">'Base Bid'!$I$57</definedName>
    <definedName name="J_QTY">'Base Bid'!$H$57</definedName>
    <definedName name="J_UNIT_TOTAL">'Base Bid'!$I$58</definedName>
    <definedName name="JcostwithTAX">'Base Bid'!#REF!</definedName>
    <definedName name="JPBLOP">'Base Bid'!$I$56</definedName>
    <definedName name="K_MATERIALS">'Base Bid'!$I$58</definedName>
    <definedName name="K_PBLOP">'Base Bid'!$I$59</definedName>
    <definedName name="K_QTY">'Base Bid'!$H$60</definedName>
    <definedName name="K_UNIT_TOTAL">'Base Bid'!$I$60</definedName>
    <definedName name="KcostwithTAX">'Base Bid'!#REF!</definedName>
    <definedName name="L_MATERIALS">'Base Bid'!$I$61</definedName>
    <definedName name="L_PBLOP">'Base Bid'!$I$62</definedName>
    <definedName name="L_PBLOP\">'Base Bid'!$I$62</definedName>
    <definedName name="L_QTY">'Base Bid'!$H$63</definedName>
    <definedName name="L_UNIT_TOTAL">'Base Bid'!$I$63</definedName>
    <definedName name="LaborOverheadandProfit" localSheetId="1">'Base Bid'!#REF!</definedName>
    <definedName name="LaborOverheadandProfit" localSheetId="3">'Equipment &amp; Signature'!#REF!</definedName>
    <definedName name="LaborOverheadandProfit" localSheetId="4">'Installation Schedule'!#REF!</definedName>
    <definedName name="LaborOverheadandProfit" localSheetId="5">'Service Information &amp; Schedule'!#REF!</definedName>
    <definedName name="LaborOverheadandProfit">#REF!</definedName>
    <definedName name="LcostwithTAX">'Base Bid'!#REF!</definedName>
    <definedName name="M_MATERIALS">'Base Bid'!$I$64</definedName>
    <definedName name="M_PBLOP">'Base Bid'!$I$65</definedName>
    <definedName name="M_QTY">'Base Bid'!$H$66</definedName>
    <definedName name="M_UNIT_TOTAL">'Base Bid'!$I$66</definedName>
    <definedName name="MaterialCost" localSheetId="1">'Base Bid'!$I$82</definedName>
    <definedName name="MaterialCost" localSheetId="3">'Equipment &amp; Signature'!#REF!</definedName>
    <definedName name="MaterialCost" localSheetId="4">'Installation Schedule'!#REF!</definedName>
    <definedName name="MaterialCost" localSheetId="5">'Service Information &amp; Schedule'!#REF!</definedName>
    <definedName name="MaterialCost">#REF!</definedName>
    <definedName name="McostwithTAX">'Base Bid'!#REF!</definedName>
    <definedName name="N_MATERIALS">'Base Bid'!$I$67</definedName>
    <definedName name="N_PBLOP">'Base Bid'!$I$68</definedName>
    <definedName name="N_QTY">'Base Bid'!$H$69</definedName>
    <definedName name="N_UNIT_TOTAL">'Base Bid'!$I$69</definedName>
    <definedName name="NameofProject" localSheetId="4">'Installation Schedule'!$A$2</definedName>
    <definedName name="NameofProject" localSheetId="5">'Service Information &amp; Schedule'!$A$2</definedName>
    <definedName name="NameofProject">'Base Bid'!$A$3</definedName>
    <definedName name="NcostwithTAX">'Base Bid'!#REF!</definedName>
    <definedName name="O_MATERIALS">'Base Bid'!$I$70</definedName>
    <definedName name="O_PBLOP">'Base Bid'!$I$71</definedName>
    <definedName name="O_QTY">'Base Bid'!$H$72</definedName>
    <definedName name="O_UNIT_TOTAL">'Base Bid'!$I$72</definedName>
    <definedName name="OcostwithTAX">'Base Bid'!#REF!</definedName>
    <definedName name="P_MATERIALS">'Base Bid'!$I$73</definedName>
    <definedName name="P_PBLOP">'Base Bid'!$I$74</definedName>
    <definedName name="P_QTY">'Base Bid'!$H$75</definedName>
    <definedName name="P_UNIT_TOTAL">'Base Bid'!$I$75</definedName>
    <definedName name="PBLOP" localSheetId="3">'Equipment &amp; Signature'!#REF!</definedName>
    <definedName name="PBLOP" localSheetId="4">'Installation Schedule'!#REF!</definedName>
    <definedName name="PBLOP" localSheetId="5">'Service Information &amp; Schedule'!#REF!</definedName>
    <definedName name="PBLOP">'Base Bid'!$I$83</definedName>
    <definedName name="PcostwithTAX">'Base Bid'!#REF!</definedName>
    <definedName name="PermitCost" localSheetId="1">'Base Bid'!$I$83</definedName>
    <definedName name="PermitCost" localSheetId="3">'Equipment &amp; Signature'!#REF!</definedName>
    <definedName name="PermitCost" localSheetId="4">'Installation Schedule'!#REF!</definedName>
    <definedName name="PermitCost" localSheetId="5">'Service Information &amp; Schedule'!#REF!</definedName>
    <definedName name="PermitCost">#REF!</definedName>
    <definedName name="_xlnm.Print_Area" localSheetId="1">'Base Bid'!$A$1:$J$89</definedName>
    <definedName name="_xlnm.Print_Area" localSheetId="4">'Installation Schedule'!$A$1:$J$35</definedName>
    <definedName name="_xlnm.Print_Area" localSheetId="0">Instructions!$A$1:$I$57</definedName>
    <definedName name="_xlnm.Print_Area" localSheetId="5">'Service Information &amp; Schedule'!$A$1:$K$31</definedName>
    <definedName name="_xlnm.Print_Area" localSheetId="3">'Equipment &amp; Signature'!$A$1:$P$32</definedName>
    <definedName name="Q_MATERIALS">'Base Bid'!$I$76</definedName>
    <definedName name="Q_PBLOP">'Base Bid'!$I$77</definedName>
    <definedName name="Q_QTY">'Base Bid'!$H$78</definedName>
    <definedName name="Q_UNIT_TOTAL">'Base Bid'!$I$78</definedName>
    <definedName name="QcostwithTAX">'Base Bid'!#REF!</definedName>
    <definedName name="Tax">'Base Bid'!$I$85</definedName>
    <definedName name="TaxRate" localSheetId="1">'Base Bid'!$J$24</definedName>
    <definedName name="TaxRate" localSheetId="3">'Equipment &amp; Signature'!#REF!</definedName>
    <definedName name="TaxRate" localSheetId="4">'Installation Schedule'!$I$12</definedName>
    <definedName name="TaxRate" localSheetId="5">'Service Information &amp; Schedule'!$J$12</definedName>
    <definedName name="TaxRate">#REF!</definedName>
    <definedName name="TotalLOP">'Base Bid'!$I$83:$J$83</definedName>
    <definedName name="TotalPermitsandBond">'Base Bid'!$I$84:$J$84</definedName>
    <definedName name="TotalTax" localSheetId="1">'Base Bid'!#REF!</definedName>
    <definedName name="TotalTax" localSheetId="3">'Equipment &amp; Signature'!#REF!</definedName>
    <definedName name="TotalTax" localSheetId="4">'Installation Schedule'!#REF!</definedName>
    <definedName name="TotalTax" localSheetId="5">'Service Information &amp; Schedule'!#REF!</definedName>
    <definedName name="TotalTax">#REF!</definedName>
    <definedName name="TOTALUNITS" localSheetId="1">'Base Bid'!#REF!</definedName>
    <definedName name="TOTALUNITS" localSheetId="3">'Equipment &amp; Signature'!#REF!</definedName>
    <definedName name="TOTALUNITS" localSheetId="4">'Installation Schedule'!#REF!</definedName>
    <definedName name="TOTALUNITS" localSheetId="5">'Service Information &amp; Schedule'!#REF!</definedName>
    <definedName name="TOTALUNIT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8" i="14" l="1"/>
  <c r="A14" i="14"/>
  <c r="A10" i="14"/>
  <c r="A6" i="14"/>
  <c r="G22" i="14"/>
  <c r="O17" i="14"/>
  <c r="O13" i="14"/>
  <c r="O9" i="14"/>
  <c r="O5" i="14"/>
  <c r="N17" i="14"/>
  <c r="N13" i="14"/>
  <c r="N9" i="14"/>
  <c r="N5" i="14"/>
  <c r="M17" i="14"/>
  <c r="M13" i="14"/>
  <c r="M9" i="14"/>
  <c r="M5" i="14"/>
  <c r="L17" i="14"/>
  <c r="L13" i="14"/>
  <c r="L9" i="14"/>
  <c r="L5" i="14"/>
  <c r="K17" i="14"/>
  <c r="K13" i="14"/>
  <c r="K9" i="14"/>
  <c r="K5" i="14"/>
  <c r="O4" i="14"/>
  <c r="N4" i="14"/>
  <c r="M4" i="14"/>
  <c r="L4" i="14"/>
  <c r="K4" i="14"/>
  <c r="I19" i="14"/>
  <c r="J19" i="14" s="1"/>
  <c r="I18" i="14"/>
  <c r="P18" i="14" s="1"/>
  <c r="I15" i="14"/>
  <c r="J15" i="14" s="1"/>
  <c r="I14" i="14"/>
  <c r="I11" i="14"/>
  <c r="J11" i="14" s="1"/>
  <c r="I10" i="14"/>
  <c r="I7" i="14"/>
  <c r="J7" i="14" s="1"/>
  <c r="I6" i="14"/>
  <c r="P6" i="14" s="1"/>
  <c r="H48" i="5"/>
  <c r="I48" i="5" s="1"/>
  <c r="H51" i="5"/>
  <c r="I51" i="5" s="1"/>
  <c r="A3" i="13"/>
  <c r="A2" i="13"/>
  <c r="A3" i="11"/>
  <c r="A2" i="11"/>
  <c r="A3" i="7"/>
  <c r="A2" i="7"/>
  <c r="I78" i="5"/>
  <c r="I75" i="5"/>
  <c r="I72" i="5"/>
  <c r="I69" i="5"/>
  <c r="I66" i="5"/>
  <c r="I63" i="5"/>
  <c r="I60" i="5"/>
  <c r="I57" i="5"/>
  <c r="I54" i="5"/>
  <c r="F23" i="5"/>
  <c r="H45" i="5" s="1"/>
  <c r="I45" i="5" s="1"/>
  <c r="E23" i="5"/>
  <c r="H42" i="5" s="1"/>
  <c r="I42" i="5" s="1"/>
  <c r="D23" i="5"/>
  <c r="H33" i="5" s="1"/>
  <c r="I33" i="5" s="1"/>
  <c r="C23" i="5"/>
  <c r="H30" i="5" s="1"/>
  <c r="P14" i="14" l="1"/>
  <c r="O10" i="14"/>
  <c r="L11" i="14"/>
  <c r="M11" i="14"/>
  <c r="P10" i="14"/>
  <c r="N11" i="14"/>
  <c r="M18" i="14"/>
  <c r="K15" i="14"/>
  <c r="M15" i="14"/>
  <c r="K11" i="14"/>
  <c r="L15" i="14"/>
  <c r="K19" i="14"/>
  <c r="K14" i="14"/>
  <c r="L18" i="14"/>
  <c r="K7" i="14"/>
  <c r="K10" i="14"/>
  <c r="O14" i="14"/>
  <c r="L10" i="14"/>
  <c r="L12" i="14" s="1"/>
  <c r="N14" i="14"/>
  <c r="M10" i="14"/>
  <c r="M12" i="14" s="1"/>
  <c r="M14" i="14"/>
  <c r="O15" i="14"/>
  <c r="L14" i="14"/>
  <c r="N10" i="14"/>
  <c r="N15" i="14"/>
  <c r="K18" i="14"/>
  <c r="O19" i="14"/>
  <c r="O18" i="14"/>
  <c r="N19" i="14"/>
  <c r="O11" i="14"/>
  <c r="O12" i="14" s="1"/>
  <c r="N18" i="14"/>
  <c r="N20" i="14" s="1"/>
  <c r="M19" i="14"/>
  <c r="L19" i="14"/>
  <c r="H23" i="14"/>
  <c r="M6" i="14"/>
  <c r="O6" i="14"/>
  <c r="N7" i="14"/>
  <c r="L6" i="14"/>
  <c r="L7" i="14"/>
  <c r="M7" i="14"/>
  <c r="O7" i="14"/>
  <c r="N6" i="14"/>
  <c r="K6" i="14"/>
  <c r="H36" i="5"/>
  <c r="H39" i="5"/>
  <c r="I39" i="5" s="1"/>
  <c r="I30" i="5"/>
  <c r="I82" i="5" l="1"/>
  <c r="K16" i="14"/>
  <c r="O8" i="14"/>
  <c r="L20" i="14"/>
  <c r="O16" i="14"/>
  <c r="M20" i="14"/>
  <c r="N12" i="14"/>
  <c r="K20" i="14"/>
  <c r="M16" i="14"/>
  <c r="L16" i="14"/>
  <c r="K12" i="14"/>
  <c r="N16" i="14"/>
  <c r="O20" i="14"/>
  <c r="N8" i="14"/>
  <c r="L8" i="14"/>
  <c r="K8" i="14"/>
  <c r="M8" i="14"/>
  <c r="I83" i="5"/>
  <c r="I85" i="5" s="1"/>
  <c r="I36" i="5"/>
  <c r="K21" i="14" l="1"/>
  <c r="L21" i="14"/>
  <c r="M21" i="14"/>
  <c r="I88" i="5"/>
  <c r="M25" i="14" s="1"/>
  <c r="O21" i="14"/>
  <c r="N21" i="14"/>
  <c r="L23" i="14" l="1"/>
  <c r="M26"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tc={3E64E124-F8BF-499E-97C1-5B37EBDAA9EA}</author>
    <author>Heather Hurt</author>
  </authors>
  <commentList>
    <comment ref="B8" authorId="0" shapeId="0" xr:uid="{3E64E124-F8BF-499E-97C1-5B37EBDAA9EA}">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@Heather Hurt @Agusto Navarro match to other page when corrected</t>
      </text>
    </comment>
    <comment ref="A28" authorId="1" shapeId="0" xr:uid="{C373FC6F-D9AB-4E29-84C1-CCDF94C3D2F2}">
      <text>
        <r>
          <rPr>
            <sz val="11"/>
            <color theme="1"/>
            <rFont val="Aptos"/>
            <family val="2"/>
            <scheme val="minor"/>
          </rPr>
          <t>Hand Typed signature acceptable.</t>
        </r>
      </text>
    </comment>
  </commentList>
</comments>
</file>

<file path=xl/sharedStrings.xml><?xml version="1.0" encoding="utf-8"?>
<sst xmlns="http://schemas.openxmlformats.org/spreadsheetml/2006/main" count="158" uniqueCount="108">
  <si>
    <t xml:space="preserve">INSTRUCTIONS FOR ENTRY </t>
  </si>
  <si>
    <t>BASE BID WORKSHEET</t>
  </si>
  <si>
    <r>
      <t xml:space="preserve">Select the base bid workworksheet and </t>
    </r>
    <r>
      <rPr>
        <i/>
        <sz val="11"/>
        <color rgb="FFFF0000"/>
        <rFont val="Aptos"/>
        <family val="2"/>
        <scheme val="minor"/>
      </rPr>
      <t>enter into all cells that are highlighted in orange</t>
    </r>
    <r>
      <rPr>
        <i/>
        <sz val="11"/>
        <color theme="1"/>
        <rFont val="Aptos"/>
        <family val="2"/>
        <scheme val="minor"/>
      </rPr>
      <t>. The cells highlighted in grey will automatically total the work and tax rates provided. 
Ensure to enter the project tax rate on page 2.</t>
    </r>
  </si>
  <si>
    <t xml:space="preserve">ALTERNATE BID WORKSHEET </t>
  </si>
  <si>
    <t>If there is an alternate bid worksheet below, repeat the same steps as in the Base Bid with the different equipment specified. An example of an alternate bid would be through wall DHP's vs. Split System DHPs. Labor and Materials will be different; therefore, pricing for each scope needs to be provided.</t>
  </si>
  <si>
    <t xml:space="preserve">  EQUIPMENT AND SIGNATURE WORKSHEET</t>
  </si>
  <si>
    <t>This is where you will enter manufacturer and model information for each product specified. The equpiment for both the base bid an any alternates will be listed here. You are only entering information into the orange cells. If there is not enough room in the line you can decrease the font size. Typed names will be accepted as signature. You must also select if the equipment differs from what was provided in the Mechanical Specifications.</t>
  </si>
  <si>
    <t>INSTALLATION SCHEDULE</t>
  </si>
  <si>
    <t xml:space="preserve">The anticipated installation schedule can be based off of projected completion date as much as possible. This is not a scored category but rather assists in planning, spending and  contract dates. This must be completed. </t>
  </si>
  <si>
    <t>SERVICE INFORMATION &amp; SCHEDULE</t>
  </si>
  <si>
    <t xml:space="preserve">This is not a scored category but will provide informaiton to the owner for potential serivces offered by the installer that may be utilized directly from the owner. </t>
  </si>
  <si>
    <t>TURNING IN YOUR BID</t>
  </si>
  <si>
    <t xml:space="preserve">You will turn in this completed work book, with your equipment and signature page (hand typed signature will sufice). This has been presented as a tool to provide quality control checks for pricing on a project and per unit basis. The per building calculations will help inform invoices and what costs should be billed on a bldg by bldg level as stated in the contract. </t>
  </si>
  <si>
    <t xml:space="preserve">QUESTIONS </t>
  </si>
  <si>
    <r>
      <t xml:space="preserve">If there are any questions or complications with this workbook contact:
</t>
    </r>
    <r>
      <rPr>
        <b/>
        <i/>
        <sz val="11"/>
        <color theme="1"/>
        <rFont val="Aptos"/>
        <family val="2"/>
        <scheme val="minor"/>
      </rPr>
      <t>Heather Hurt at heathere@kcha.org or (206) 214-1363 or</t>
    </r>
    <r>
      <rPr>
        <i/>
        <sz val="11"/>
        <color theme="1"/>
        <rFont val="Aptos"/>
        <family val="2"/>
        <scheme val="minor"/>
      </rPr>
      <t xml:space="preserve">
</t>
    </r>
    <r>
      <rPr>
        <b/>
        <i/>
        <sz val="11"/>
        <color theme="1"/>
        <rFont val="Aptos"/>
        <family val="2"/>
        <scheme val="minor"/>
      </rPr>
      <t>JaNita Clairmont at JaNitaC@kcha.org or (206) 576-2132</t>
    </r>
  </si>
  <si>
    <t>Mechanical &amp; Electrical</t>
  </si>
  <si>
    <t>Renton Sage</t>
  </si>
  <si>
    <t>4455 NE 12th Street, Renton, WA 98059</t>
  </si>
  <si>
    <t>The undersigned, having reviewed the specifications, site conditions, and all related documents, and having field-verified all measurements outlined in the Mechanical Work Specifications prepared by the King County Housing Authority, hereby proposes to furnish all necessary labor, materials, and equipment to complete the mechanical work at the specified property and address. Each bidder must submit a base bid representing the firm’s contract price for the full scope of work as proposed. Additionally, bidders may provide alternate pricing for optional work that may be selected in conjunction with the base bid. Unit pricing is also required and will be used to determine any additional or deductive changes to the project scope.</t>
  </si>
  <si>
    <t>Bathroom</t>
  </si>
  <si>
    <t>Laundry Rooms/Closet</t>
  </si>
  <si>
    <t>Whole House Fan</t>
  </si>
  <si>
    <t>Motion Sensor / Humidistat Module</t>
  </si>
  <si>
    <t>Laundry Room Fan</t>
  </si>
  <si>
    <t>Humidistat Switch</t>
  </si>
  <si>
    <t>Bldg 6</t>
  </si>
  <si>
    <t>Bldg 18</t>
  </si>
  <si>
    <t>Bldg 19</t>
  </si>
  <si>
    <t>Bldg 23</t>
  </si>
  <si>
    <t>Bldg 24</t>
  </si>
  <si>
    <t>Total</t>
  </si>
  <si>
    <t>*Enter data in orange cells only</t>
  </si>
  <si>
    <t>UNIT PRICING Pre-Tax</t>
  </si>
  <si>
    <t>(A) Bathroom Whole House Fan Material Cost per Unit</t>
  </si>
  <si>
    <t>Labor, Overhead &amp; Profit per Unit</t>
  </si>
  <si>
    <t>Total required</t>
  </si>
  <si>
    <t>(B) Bathroom Motion Sensor / Humidistat Module Material Cost per Unit</t>
  </si>
  <si>
    <t>(C) Laundry Room/ Closet Fan Material Cost per Unit</t>
  </si>
  <si>
    <t>(D) Laundry Room/ Closet Humidistat Switch Material Cost per Unit</t>
  </si>
  <si>
    <t>(E) Laundry Room Fan Material Cost per Unit</t>
  </si>
  <si>
    <t>(F) Laundry Room Humidistat Material Cost per Unit</t>
  </si>
  <si>
    <t>(G) Laundry Room Soffit Caps Material Cost per Unit</t>
  </si>
  <si>
    <t>(H) Laundry Room Wall Caps Material Cost per Unit</t>
  </si>
  <si>
    <t>(I) WORK ITEM</t>
  </si>
  <si>
    <t>(J) WORK ITEM</t>
  </si>
  <si>
    <t>(K) WORK ITEM</t>
  </si>
  <si>
    <t>(L) WORK ITEM</t>
  </si>
  <si>
    <t>(M) WORK ITEM</t>
  </si>
  <si>
    <t>(N) WORK ITEM</t>
  </si>
  <si>
    <t>(O) WORK ITEM</t>
  </si>
  <si>
    <t>(P) WORK ITEM</t>
  </si>
  <si>
    <t>(Q)</t>
  </si>
  <si>
    <t>PBLO&amp;P per Unit</t>
  </si>
  <si>
    <t>BASE BID SUMMARY</t>
  </si>
  <si>
    <t>Total Materials (Non Taxable)</t>
  </si>
  <si>
    <t>Total Labor, Overhead &amp; Profit</t>
  </si>
  <si>
    <t>Total Permits and Bond per Project</t>
  </si>
  <si>
    <t>Tax on all P,B,L,O&amp;P</t>
  </si>
  <si>
    <t xml:space="preserve">Total Contract Base Bid, including Tax </t>
  </si>
  <si>
    <t>KCHA USE ONLY</t>
  </si>
  <si>
    <t>Total Number of Bldgs</t>
  </si>
  <si>
    <t>Tax per</t>
  </si>
  <si>
    <t>Per Unit Cost for Access Entry</t>
  </si>
  <si>
    <t xml:space="preserve"> </t>
  </si>
  <si>
    <t>Total Per Bldg</t>
  </si>
  <si>
    <t>Total Cost Per Bldg</t>
  </si>
  <si>
    <t>Total Permits and Bond per Project with Tax</t>
  </si>
  <si>
    <t>Tax on Bond</t>
  </si>
  <si>
    <t>Total CONTRACT COST</t>
  </si>
  <si>
    <t>Cost from base Bid error check</t>
  </si>
  <si>
    <t>Differnce Check</t>
  </si>
  <si>
    <t xml:space="preserve">EQUIPMENT </t>
  </si>
  <si>
    <t>*Enter data in unlocked cells only</t>
  </si>
  <si>
    <t>Provide the manufacturer and model numbers for equipment below.</t>
  </si>
  <si>
    <t xml:space="preserve">(A) Bathroom Whole House Fan </t>
  </si>
  <si>
    <t>Is this above item different than the equipment specified in Exhibit D?</t>
  </si>
  <si>
    <t>Yes</t>
  </si>
  <si>
    <t>No</t>
  </si>
  <si>
    <t>(B) Motion Sensor / Humidistat Module</t>
  </si>
  <si>
    <t>(C) Laundry Room/ Closet Fan</t>
  </si>
  <si>
    <t>(D) Laundry Room/ Closet Humidistat Switch</t>
  </si>
  <si>
    <t>ADDENDA:</t>
  </si>
  <si>
    <t xml:space="preserve">Acknowledge receipt of the general conditions, mechanical specifications and any addenda by inserting the number(s) above. </t>
  </si>
  <si>
    <t xml:space="preserve">The undersigned hereby agrees that this proposal shall be a valid and firm offer for a period of sixty (60) </t>
  </si>
  <si>
    <t xml:space="preserve">Submitted on the: </t>
  </si>
  <si>
    <t>Day</t>
  </si>
  <si>
    <t>Month</t>
  </si>
  <si>
    <t>Year</t>
  </si>
  <si>
    <t>Signature of Bidder</t>
  </si>
  <si>
    <t>Printed Name of Bidder</t>
  </si>
  <si>
    <t>Name of Firm</t>
  </si>
  <si>
    <t>Based on production needs, the anticipated completion date reflects the Weatherization Program’s target for project completion. Please provide your firm's estimated completion date, regardless of whether it aligns with our anticipated timeline</t>
  </si>
  <si>
    <t>KCHA Anticipated Completion Date</t>
  </si>
  <si>
    <t>Firm Projected Delivery Dates</t>
  </si>
  <si>
    <t xml:space="preserve">Inventory Delivery Date </t>
  </si>
  <si>
    <t xml:space="preserve">Inventory Verified </t>
  </si>
  <si>
    <t>Projected Start Date</t>
  </si>
  <si>
    <t>Fifty Percent completion Date</t>
  </si>
  <si>
    <t>Substantial Completion Date</t>
  </si>
  <si>
    <t>Final Inspection</t>
  </si>
  <si>
    <t>Completion Date</t>
  </si>
  <si>
    <t xml:space="preserve">Firms Notes regarding schedule: </t>
  </si>
  <si>
    <t>*enter notes here*</t>
  </si>
  <si>
    <t xml:space="preserve">In an effort to properly prepare the owner's for service of new systems please detail below the anticpated service schedule for all installed equipment. This information does not impact scoring. </t>
  </si>
  <si>
    <t>List all equipment requiring regular maintenance &amp; frequency</t>
  </si>
  <si>
    <t>Name of equipment</t>
  </si>
  <si>
    <t>Service Frequency</t>
  </si>
  <si>
    <t>Firm Service Available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</si>
</sst>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quot;$&quot;#,##0.00"/>
    <numFmt numFmtId="165" formatCode="0.0%"/>
    <numFmt numFmtId="166" formatCode="_(&quot;$&quot;* #,##0.000_);_(&quot;$&quot;* \(#,##0.000\);_(&quot;$&quot;* &quot;-&quot;??_);_(@_)"/>
    <numFmt numFmtId="167" formatCode="_(&quot;$&quot;* #,##0.0000_);_(&quot;$&quot;* \(#,##0.0000\);_(&quot;$&quot;* &quot;-&quot;??_);_(@_)"/>
    <numFmt numFmtId="168" formatCode="_(&quot;$&quot;* #,##0.000_);_(&quot;$&quot;* \(#,##0.000\);_(&quot;$&quot;* &quot;-&quot;???_);_(@_)"/>
  </numFmts>
  <fonts count="33">
    <font>
      <sz val="11"/>
      <color theme="1"/>
      <name val="Aptos"/>
      <family val="2"/>
      <scheme val="minor"/>
    </font>
    <font>
      <sz val="11"/>
      <color theme="1"/>
      <name val="Aptos"/>
      <family val="2"/>
      <scheme val="minor"/>
    </font>
    <font>
      <b/>
      <sz val="11"/>
      <color theme="1"/>
      <name val="Aptos"/>
      <family val="2"/>
      <scheme val="minor"/>
    </font>
    <font>
      <sz val="12"/>
      <color theme="1"/>
      <name val="Aptos"/>
      <family val="2"/>
      <scheme val="minor"/>
    </font>
    <font>
      <b/>
      <sz val="14"/>
      <color theme="1"/>
      <name val="Aptos"/>
      <family val="2"/>
      <scheme val="minor"/>
    </font>
    <font>
      <b/>
      <sz val="12"/>
      <color theme="1"/>
      <name val="Aptos"/>
      <family val="2"/>
      <scheme val="minor"/>
    </font>
    <font>
      <b/>
      <u/>
      <sz val="11"/>
      <color theme="1"/>
      <name val="Aptos"/>
      <family val="2"/>
      <scheme val="minor"/>
    </font>
    <font>
      <sz val="14"/>
      <color theme="1"/>
      <name val="Aptos"/>
      <family val="2"/>
      <scheme val="minor"/>
    </font>
    <font>
      <b/>
      <sz val="16"/>
      <color theme="1"/>
      <name val="Aptos"/>
      <family val="2"/>
      <scheme val="minor"/>
    </font>
    <font>
      <b/>
      <sz val="18"/>
      <color theme="5" tint="-0.249977111117893"/>
      <name val="Aptos"/>
      <family val="2"/>
      <scheme val="minor"/>
    </font>
    <font>
      <b/>
      <sz val="18"/>
      <name val="Aptos"/>
      <family val="2"/>
      <scheme val="minor"/>
    </font>
    <font>
      <i/>
      <sz val="16"/>
      <name val="Aptos"/>
      <family val="2"/>
      <scheme val="minor"/>
    </font>
    <font>
      <b/>
      <i/>
      <sz val="16"/>
      <name val="Aptos"/>
      <family val="2"/>
      <scheme val="minor"/>
    </font>
    <font>
      <b/>
      <i/>
      <sz val="18"/>
      <color theme="5" tint="-0.249977111117893"/>
      <name val="Aptos"/>
      <family val="2"/>
      <scheme val="minor"/>
    </font>
    <font>
      <b/>
      <sz val="14"/>
      <color rgb="FF000000"/>
      <name val="Aptos"/>
      <family val="2"/>
      <scheme val="minor"/>
    </font>
    <font>
      <sz val="12"/>
      <color rgb="FF000000"/>
      <name val="Aptos"/>
      <family val="2"/>
      <scheme val="minor"/>
    </font>
    <font>
      <sz val="14"/>
      <color rgb="FF000000"/>
      <name val="Aptos"/>
      <family val="2"/>
      <scheme val="minor"/>
    </font>
    <font>
      <sz val="11"/>
      <color rgb="FF000000"/>
      <name val="Aptos"/>
      <family val="2"/>
      <scheme val="minor"/>
    </font>
    <font>
      <i/>
      <sz val="11"/>
      <color theme="1"/>
      <name val="Aptos"/>
      <family val="2"/>
      <scheme val="minor"/>
    </font>
    <font>
      <b/>
      <i/>
      <sz val="11"/>
      <color theme="1"/>
      <name val="Aptos"/>
      <family val="2"/>
      <scheme val="minor"/>
    </font>
    <font>
      <sz val="12"/>
      <color rgb="FFFF0000"/>
      <name val="Aptos"/>
      <family val="2"/>
      <scheme val="minor"/>
    </font>
    <font>
      <i/>
      <sz val="11"/>
      <color rgb="FFFF0000"/>
      <name val="Aptos"/>
      <family val="2"/>
      <scheme val="minor"/>
    </font>
    <font>
      <b/>
      <i/>
      <sz val="12"/>
      <color theme="1"/>
      <name val="Aptos"/>
      <family val="2"/>
      <scheme val="minor"/>
    </font>
    <font>
      <sz val="12"/>
      <color rgb="FF000000"/>
      <name val="Bradley Hand ITC"/>
      <family val="4"/>
    </font>
    <font>
      <u/>
      <sz val="11"/>
      <color theme="10"/>
      <name val="Aptos"/>
      <family val="2"/>
      <scheme val="minor"/>
    </font>
    <font>
      <b/>
      <u/>
      <sz val="11"/>
      <name val="Aptos"/>
      <family val="2"/>
      <scheme val="minor"/>
    </font>
    <font>
      <sz val="10"/>
      <color theme="1"/>
      <name val="Aptos"/>
      <family val="2"/>
      <scheme val="minor"/>
    </font>
    <font>
      <b/>
      <sz val="18"/>
      <color theme="5"/>
      <name val="Aptos"/>
      <family val="2"/>
      <scheme val="minor"/>
    </font>
    <font>
      <sz val="8"/>
      <name val="Aptos"/>
      <family val="2"/>
      <scheme val="minor"/>
    </font>
    <font>
      <sz val="11"/>
      <color rgb="FF242424"/>
      <name val="Aptos Narrow"/>
      <charset val="1"/>
    </font>
    <font>
      <i/>
      <sz val="11"/>
      <color rgb="FF000000"/>
      <name val="Aptos"/>
      <scheme val="minor"/>
    </font>
    <font>
      <b/>
      <sz val="11"/>
      <color theme="0"/>
      <name val="Aptos"/>
      <family val="2"/>
      <scheme val="minor"/>
    </font>
    <font>
      <sz val="12"/>
      <color rgb="FF000000"/>
      <name val="Aptos"/>
      <charset val="1"/>
    </font>
  </fonts>
  <fills count="9">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6"/>
        <bgColor indexed="64"/>
      </patternFill>
    </fill>
    <fill>
      <patternFill patternType="solid">
        <fgColor theme="9"/>
        <bgColor indexed="64"/>
      </patternFill>
    </fill>
    <fill>
      <patternFill patternType="solid">
        <fgColor theme="8"/>
        <bgColor indexed="64"/>
      </patternFill>
    </fill>
    <fill>
      <patternFill patternType="solid">
        <fgColor theme="8" tint="0.79998168889431442"/>
        <bgColor indexed="64"/>
      </patternFill>
    </fill>
    <fill>
      <patternFill patternType="solid">
        <fgColor theme="1"/>
        <bgColor indexed="64"/>
      </patternFill>
    </fill>
  </fills>
  <borders count="43">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dotted">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rgb="FF000000"/>
      </left>
      <right/>
      <top/>
      <bottom style="medium">
        <color rgb="FF000000"/>
      </bottom>
      <diagonal/>
    </border>
    <border>
      <left/>
      <right/>
      <top style="dotted">
        <color auto="1"/>
      </top>
      <bottom style="dotted">
        <color auto="1"/>
      </bottom>
      <diagonal/>
    </border>
    <border>
      <left/>
      <right/>
      <top style="thin">
        <color indexed="64"/>
      </top>
      <bottom style="dotted">
        <color auto="1"/>
      </bottom>
      <diagonal/>
    </border>
    <border>
      <left/>
      <right/>
      <top/>
      <bottom style="double">
        <color indexed="64"/>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double">
        <color rgb="FF000000"/>
      </bottom>
      <diagonal/>
    </border>
    <border>
      <left style="medium">
        <color rgb="FF000000"/>
      </left>
      <right/>
      <top style="medium">
        <color rgb="FF000000"/>
      </top>
      <bottom/>
      <diagonal/>
    </border>
    <border>
      <left style="medium">
        <color rgb="FF000000"/>
      </left>
      <right/>
      <top/>
      <bottom/>
      <diagonal/>
    </border>
    <border>
      <left/>
      <right/>
      <top/>
      <bottom style="medium">
        <color rgb="FF000000"/>
      </bottom>
      <diagonal/>
    </border>
    <border>
      <left style="medium">
        <color indexed="64"/>
      </left>
      <right/>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24" fillId="0" borderId="0" applyNumberFormat="0" applyFill="0" applyBorder="0" applyAlignment="0" applyProtection="0"/>
  </cellStyleXfs>
  <cellXfs count="201">
    <xf numFmtId="0" fontId="0" fillId="0" borderId="0" xfId="0"/>
    <xf numFmtId="0" fontId="3" fillId="0" borderId="0" xfId="0" applyFont="1" applyAlignment="1">
      <alignment horizontal="left" vertical="center" wrapText="1"/>
    </xf>
    <xf numFmtId="0" fontId="3" fillId="0" borderId="0" xfId="0" applyFont="1"/>
    <xf numFmtId="0" fontId="5" fillId="0" borderId="0" xfId="0" applyFont="1"/>
    <xf numFmtId="0" fontId="6" fillId="0" borderId="0" xfId="0" applyFont="1" applyAlignment="1">
      <alignment vertical="center"/>
    </xf>
    <xf numFmtId="0" fontId="3" fillId="0" borderId="0" xfId="0" applyFont="1" applyAlignment="1">
      <alignment horizontal="center"/>
    </xf>
    <xf numFmtId="164" fontId="3" fillId="0" borderId="0" xfId="0" applyNumberFormat="1" applyFont="1"/>
    <xf numFmtId="164" fontId="0" fillId="0" borderId="0" xfId="0" applyNumberFormat="1"/>
    <xf numFmtId="0" fontId="4" fillId="0" borderId="0" xfId="0" applyFont="1" applyAlignment="1">
      <alignment vertical="center"/>
    </xf>
    <xf numFmtId="0" fontId="7" fillId="0" borderId="0" xfId="0" applyFont="1"/>
    <xf numFmtId="0" fontId="3" fillId="0" borderId="4" xfId="0" applyFont="1" applyBorder="1"/>
    <xf numFmtId="0" fontId="4" fillId="0" borderId="1" xfId="0" applyFont="1" applyBorder="1" applyAlignment="1">
      <alignment vertical="center"/>
    </xf>
    <xf numFmtId="0" fontId="7" fillId="0" borderId="1" xfId="0" applyFont="1" applyBorder="1"/>
    <xf numFmtId="0" fontId="2" fillId="0" borderId="4" xfId="0" applyFont="1" applyBorder="1" applyAlignment="1">
      <alignment vertical="center"/>
    </xf>
    <xf numFmtId="0" fontId="8" fillId="0" borderId="0" xfId="0" applyFont="1" applyAlignment="1">
      <alignment horizontal="right"/>
    </xf>
    <xf numFmtId="164" fontId="4" fillId="0" borderId="0" xfId="0" applyNumberFormat="1" applyFont="1" applyAlignment="1">
      <alignment horizontal="center"/>
    </xf>
    <xf numFmtId="0" fontId="0" fillId="2" borderId="0" xfId="0" applyFill="1"/>
    <xf numFmtId="165" fontId="3" fillId="0" borderId="0" xfId="2" applyNumberFormat="1" applyFont="1" applyFill="1" applyBorder="1"/>
    <xf numFmtId="0" fontId="9" fillId="0" borderId="0" xfId="0" applyFont="1" applyAlignment="1">
      <alignment horizontal="center"/>
    </xf>
    <xf numFmtId="0" fontId="5" fillId="0" borderId="1" xfId="0" applyFont="1" applyBorder="1" applyAlignment="1">
      <alignment horizontal="center"/>
    </xf>
    <xf numFmtId="0" fontId="10" fillId="0" borderId="0" xfId="0" applyFont="1" applyAlignment="1">
      <alignment horizontal="left"/>
    </xf>
    <xf numFmtId="0" fontId="11" fillId="0" borderId="0" xfId="0" applyFont="1"/>
    <xf numFmtId="0" fontId="12" fillId="0" borderId="0" xfId="0" applyFont="1"/>
    <xf numFmtId="0" fontId="13" fillId="0" borderId="0" xfId="0" applyFont="1" applyAlignment="1">
      <alignment horizontal="center"/>
    </xf>
    <xf numFmtId="0" fontId="15" fillId="0" borderId="0" xfId="0" applyFont="1"/>
    <xf numFmtId="0" fontId="15" fillId="0" borderId="1" xfId="0" applyFont="1" applyBorder="1"/>
    <xf numFmtId="0" fontId="15" fillId="0" borderId="0" xfId="0" applyFont="1" applyAlignment="1">
      <alignment vertical="top" wrapText="1"/>
    </xf>
    <xf numFmtId="0" fontId="16" fillId="0" borderId="0" xfId="0" applyFont="1"/>
    <xf numFmtId="0" fontId="2" fillId="0" borderId="0" xfId="0" applyFont="1" applyAlignment="1">
      <alignment horizontal="left" vertical="top" wrapText="1"/>
    </xf>
    <xf numFmtId="0" fontId="19" fillId="0" borderId="0" xfId="0" applyFont="1" applyAlignment="1">
      <alignment horizontal="left" vertical="top" wrapText="1"/>
    </xf>
    <xf numFmtId="0" fontId="20" fillId="0" borderId="0" xfId="0" applyFont="1"/>
    <xf numFmtId="0" fontId="4" fillId="0" borderId="0" xfId="0" applyFont="1"/>
    <xf numFmtId="1" fontId="4" fillId="0" borderId="0" xfId="0" applyNumberFormat="1" applyFont="1" applyAlignment="1">
      <alignment horizontal="center"/>
    </xf>
    <xf numFmtId="0" fontId="7" fillId="0" borderId="0" xfId="0" applyFont="1" applyAlignment="1">
      <alignment vertical="center" wrapText="1"/>
    </xf>
    <xf numFmtId="0" fontId="22" fillId="0" borderId="0" xfId="0" applyFont="1"/>
    <xf numFmtId="0" fontId="3" fillId="0" borderId="0" xfId="0" applyFont="1" applyAlignment="1">
      <alignment vertical="top" wrapText="1"/>
    </xf>
    <xf numFmtId="165" fontId="3" fillId="4" borderId="3" xfId="2" applyNumberFormat="1" applyFont="1" applyFill="1" applyBorder="1" applyProtection="1">
      <protection locked="0"/>
    </xf>
    <xf numFmtId="0" fontId="15" fillId="4" borderId="11" xfId="0" applyFont="1" applyFill="1" applyBorder="1" applyAlignment="1" applyProtection="1">
      <alignment horizontal="left" vertical="center"/>
      <protection locked="0"/>
    </xf>
    <xf numFmtId="0" fontId="10" fillId="0" borderId="0" xfId="0" applyFont="1" applyAlignment="1">
      <alignment horizontal="center"/>
    </xf>
    <xf numFmtId="44" fontId="3" fillId="0" borderId="0" xfId="0" applyNumberFormat="1" applyFont="1"/>
    <xf numFmtId="0" fontId="2" fillId="0" borderId="0" xfId="0" applyFont="1" applyAlignment="1">
      <alignment vertical="center"/>
    </xf>
    <xf numFmtId="0" fontId="26" fillId="0" borderId="0" xfId="0" applyFont="1" applyAlignment="1">
      <alignment horizontal="right"/>
    </xf>
    <xf numFmtId="0" fontId="3" fillId="0" borderId="0" xfId="0" applyFont="1" applyProtection="1">
      <protection locked="0"/>
      <extLst>
        <ext xmlns:xfpb="http://schemas.microsoft.com/office/spreadsheetml/2022/featurepropertybag" uri="{C7286773-470A-42A8-94C5-96B5CB345126}">
          <xfpb:xfComplement i="0"/>
        </ext>
      </extLst>
    </xf>
    <xf numFmtId="0" fontId="8" fillId="0" borderId="0" xfId="0" applyFont="1"/>
    <xf numFmtId="14" fontId="5" fillId="0" borderId="0" xfId="1" applyNumberFormat="1" applyFont="1" applyFill="1" applyBorder="1" applyAlignment="1" applyProtection="1"/>
    <xf numFmtId="14" fontId="3" fillId="0" borderId="0" xfId="1" applyNumberFormat="1" applyFont="1" applyFill="1" applyBorder="1" applyAlignment="1" applyProtection="1">
      <alignment horizontal="center"/>
    </xf>
    <xf numFmtId="165" fontId="3" fillId="0" borderId="0" xfId="2" applyNumberFormat="1" applyFont="1" applyFill="1" applyBorder="1" applyProtection="1"/>
    <xf numFmtId="0" fontId="7" fillId="0" borderId="25" xfId="0" applyFont="1" applyBorder="1" applyAlignment="1">
      <alignment horizontal="center"/>
    </xf>
    <xf numFmtId="0" fontId="7" fillId="0" borderId="26" xfId="0" applyFont="1" applyBorder="1" applyAlignment="1">
      <alignment horizontal="center"/>
    </xf>
    <xf numFmtId="49" fontId="3" fillId="4" borderId="1" xfId="1" applyNumberFormat="1" applyFont="1" applyFill="1" applyBorder="1" applyAlignment="1" applyProtection="1">
      <alignment horizontal="center"/>
      <protection locked="0"/>
    </xf>
    <xf numFmtId="0" fontId="4" fillId="5" borderId="27" xfId="0" applyFont="1" applyFill="1" applyBorder="1" applyAlignment="1">
      <alignment horizontal="left" vertical="top"/>
    </xf>
    <xf numFmtId="0" fontId="7" fillId="5" borderId="28" xfId="0" applyFont="1" applyFill="1" applyBorder="1" applyAlignment="1">
      <alignment horizontal="left" vertical="top"/>
    </xf>
    <xf numFmtId="0" fontId="4" fillId="5" borderId="28" xfId="0" applyFont="1" applyFill="1" applyBorder="1"/>
    <xf numFmtId="0" fontId="7" fillId="5" borderId="20" xfId="0" applyFont="1" applyFill="1" applyBorder="1"/>
    <xf numFmtId="0" fontId="4" fillId="0" borderId="4" xfId="0" applyFont="1" applyBorder="1" applyAlignment="1">
      <alignment horizontal="left" vertical="center"/>
    </xf>
    <xf numFmtId="0" fontId="8" fillId="0" borderId="0" xfId="0" applyFont="1" applyAlignment="1">
      <alignment horizontal="left"/>
    </xf>
    <xf numFmtId="0" fontId="25" fillId="0" borderId="9" xfId="3" applyFont="1" applyBorder="1" applyAlignment="1">
      <alignment horizontal="center"/>
    </xf>
    <xf numFmtId="0" fontId="7" fillId="0" borderId="38" xfId="0" applyFont="1" applyBorder="1" applyAlignment="1">
      <alignment horizontal="center"/>
    </xf>
    <xf numFmtId="0" fontId="4" fillId="6" borderId="10" xfId="0" applyFont="1" applyFill="1" applyBorder="1" applyAlignment="1">
      <alignment horizontal="center" wrapText="1"/>
    </xf>
    <xf numFmtId="0" fontId="4" fillId="6" borderId="30" xfId="0" applyFont="1" applyFill="1" applyBorder="1" applyAlignment="1">
      <alignment horizontal="center"/>
    </xf>
    <xf numFmtId="0" fontId="4" fillId="6" borderId="29" xfId="0" applyFont="1" applyFill="1" applyBorder="1" applyAlignment="1">
      <alignment horizontal="center"/>
    </xf>
    <xf numFmtId="0" fontId="4" fillId="6" borderId="12" xfId="0" applyFont="1" applyFill="1" applyBorder="1" applyAlignment="1">
      <alignment horizontal="center" wrapText="1"/>
    </xf>
    <xf numFmtId="0" fontId="3" fillId="4" borderId="4" xfId="0" applyFont="1" applyFill="1" applyBorder="1"/>
    <xf numFmtId="0" fontId="0" fillId="4" borderId="0" xfId="0" applyFill="1"/>
    <xf numFmtId="44" fontId="0" fillId="0" borderId="0" xfId="1" applyFont="1"/>
    <xf numFmtId="44" fontId="0" fillId="4" borderId="0" xfId="1" applyFont="1" applyFill="1"/>
    <xf numFmtId="44" fontId="0" fillId="0" borderId="0" xfId="0" applyNumberFormat="1"/>
    <xf numFmtId="0" fontId="7" fillId="0" borderId="21" xfId="0" applyFont="1" applyBorder="1" applyAlignment="1">
      <alignment vertical="center"/>
    </xf>
    <xf numFmtId="44" fontId="2" fillId="0" borderId="0" xfId="0" applyNumberFormat="1" applyFont="1"/>
    <xf numFmtId="44" fontId="0" fillId="2" borderId="0" xfId="1" applyFont="1" applyFill="1"/>
    <xf numFmtId="44" fontId="0" fillId="2" borderId="0" xfId="0" applyNumberFormat="1" applyFill="1"/>
    <xf numFmtId="44" fontId="0" fillId="4" borderId="0" xfId="0" applyNumberFormat="1" applyFill="1"/>
    <xf numFmtId="44" fontId="0" fillId="7" borderId="0" xfId="0" applyNumberFormat="1" applyFill="1"/>
    <xf numFmtId="0" fontId="31" fillId="8" borderId="0" xfId="0" applyFont="1" applyFill="1"/>
    <xf numFmtId="0" fontId="4" fillId="8" borderId="0" xfId="0" applyFont="1" applyFill="1" applyAlignment="1">
      <alignment vertical="center"/>
    </xf>
    <xf numFmtId="0" fontId="7" fillId="8" borderId="0" xfId="0" applyFont="1" applyFill="1"/>
    <xf numFmtId="0" fontId="5" fillId="8" borderId="0" xfId="0" applyFont="1" applyFill="1" applyAlignment="1">
      <alignment horizontal="center"/>
    </xf>
    <xf numFmtId="44" fontId="0" fillId="8" borderId="0" xfId="1" applyFont="1" applyFill="1"/>
    <xf numFmtId="0" fontId="0" fillId="8" borderId="0" xfId="0" applyFill="1"/>
    <xf numFmtId="0" fontId="4" fillId="7" borderId="1" xfId="0" applyFont="1" applyFill="1" applyBorder="1" applyAlignment="1">
      <alignment vertical="center"/>
    </xf>
    <xf numFmtId="0" fontId="7" fillId="7" borderId="1" xfId="0" applyFont="1" applyFill="1" applyBorder="1"/>
    <xf numFmtId="0" fontId="5" fillId="7" borderId="1" xfId="0" applyFont="1" applyFill="1" applyBorder="1" applyAlignment="1">
      <alignment horizontal="center"/>
    </xf>
    <xf numFmtId="44" fontId="0" fillId="7" borderId="0" xfId="1" applyFont="1" applyFill="1"/>
    <xf numFmtId="166" fontId="0" fillId="3" borderId="0" xfId="1" applyNumberFormat="1" applyFont="1" applyFill="1"/>
    <xf numFmtId="167" fontId="0" fillId="0" borderId="0" xfId="0" applyNumberFormat="1" applyAlignment="1">
      <alignment horizontal="left"/>
    </xf>
    <xf numFmtId="0" fontId="0" fillId="0" borderId="0" xfId="0" applyAlignment="1">
      <alignment horizontal="center" wrapText="1"/>
    </xf>
    <xf numFmtId="0" fontId="2" fillId="0" borderId="0" xfId="0" applyFont="1" applyAlignment="1">
      <alignment wrapText="1"/>
    </xf>
    <xf numFmtId="0" fontId="7" fillId="7" borderId="23" xfId="0" applyFont="1" applyFill="1" applyBorder="1"/>
    <xf numFmtId="0" fontId="5" fillId="7" borderId="23" xfId="0" applyFont="1" applyFill="1" applyBorder="1" applyAlignment="1">
      <alignment horizontal="center"/>
    </xf>
    <xf numFmtId="44" fontId="0" fillId="7" borderId="23" xfId="1" applyFont="1" applyFill="1" applyBorder="1"/>
    <xf numFmtId="166" fontId="0" fillId="7" borderId="23" xfId="1" applyNumberFormat="1" applyFont="1" applyFill="1" applyBorder="1"/>
    <xf numFmtId="44" fontId="0" fillId="7" borderId="23" xfId="0" applyNumberFormat="1" applyFill="1" applyBorder="1"/>
    <xf numFmtId="0" fontId="4" fillId="7" borderId="23" xfId="0" applyFont="1" applyFill="1" applyBorder="1" applyAlignment="1">
      <alignment vertical="center"/>
    </xf>
    <xf numFmtId="168" fontId="0" fillId="4" borderId="0" xfId="0" applyNumberFormat="1" applyFill="1"/>
    <xf numFmtId="0" fontId="32" fillId="0" borderId="0" xfId="0" applyFont="1"/>
    <xf numFmtId="44" fontId="3" fillId="4" borderId="2" xfId="1" applyFont="1" applyFill="1" applyBorder="1" applyAlignment="1" applyProtection="1">
      <alignment horizontal="center"/>
      <protection locked="0"/>
    </xf>
    <xf numFmtId="44" fontId="3" fillId="2" borderId="2" xfId="1" applyFont="1" applyFill="1" applyBorder="1" applyAlignment="1">
      <alignment horizontal="center"/>
    </xf>
    <xf numFmtId="0" fontId="4" fillId="0" borderId="22" xfId="0" applyFont="1" applyBorder="1" applyAlignment="1">
      <alignment horizontal="left" vertical="center"/>
    </xf>
    <xf numFmtId="0" fontId="8" fillId="0" borderId="0" xfId="0" applyFont="1" applyAlignment="1">
      <alignment horizontal="right"/>
    </xf>
    <xf numFmtId="0" fontId="4" fillId="0" borderId="4" xfId="0" applyFont="1" applyBorder="1" applyAlignment="1">
      <alignment horizontal="left" vertical="center"/>
    </xf>
    <xf numFmtId="0" fontId="4" fillId="0" borderId="21" xfId="0" applyFont="1" applyBorder="1" applyAlignment="1">
      <alignment horizontal="left" vertical="center"/>
    </xf>
    <xf numFmtId="0" fontId="8" fillId="0" borderId="0" xfId="0" applyFont="1" applyAlignment="1">
      <alignment horizontal="left"/>
    </xf>
    <xf numFmtId="0" fontId="10" fillId="0" borderId="0" xfId="0" applyFont="1" applyAlignment="1">
      <alignment horizontal="center"/>
    </xf>
    <xf numFmtId="0" fontId="27" fillId="0" borderId="0" xfId="0" applyFont="1" applyAlignment="1">
      <alignment horizontal="center"/>
    </xf>
    <xf numFmtId="49" fontId="3" fillId="0" borderId="27" xfId="0" applyNumberFormat="1" applyFont="1" applyBorder="1" applyAlignment="1">
      <alignment horizontal="left" vertical="top" wrapText="1"/>
    </xf>
    <xf numFmtId="49" fontId="3" fillId="0" borderId="39" xfId="0" applyNumberFormat="1" applyFont="1" applyBorder="1" applyAlignment="1">
      <alignment horizontal="left" vertical="top" wrapText="1"/>
    </xf>
    <xf numFmtId="49" fontId="3" fillId="0" borderId="40" xfId="0" applyNumberFormat="1" applyFont="1" applyBorder="1" applyAlignment="1">
      <alignment horizontal="left" vertical="top" wrapText="1"/>
    </xf>
    <xf numFmtId="49" fontId="3" fillId="0" borderId="28" xfId="0" applyNumberFormat="1" applyFont="1" applyBorder="1" applyAlignment="1">
      <alignment horizontal="left" vertical="top" wrapText="1"/>
    </xf>
    <xf numFmtId="49" fontId="3" fillId="0" borderId="0" xfId="0" applyNumberFormat="1" applyFont="1" applyAlignment="1">
      <alignment horizontal="left" vertical="top" wrapText="1"/>
    </xf>
    <xf numFmtId="49" fontId="3" fillId="0" borderId="41" xfId="0" applyNumberFormat="1" applyFont="1" applyBorder="1" applyAlignment="1">
      <alignment horizontal="left" vertical="top" wrapText="1"/>
    </xf>
    <xf numFmtId="49" fontId="3" fillId="0" borderId="20" xfId="0" applyNumberFormat="1" applyFont="1" applyBorder="1" applyAlignment="1">
      <alignment horizontal="left" vertical="top" wrapText="1"/>
    </xf>
    <xf numFmtId="49" fontId="3" fillId="0" borderId="29" xfId="0" applyNumberFormat="1" applyFont="1" applyBorder="1" applyAlignment="1">
      <alignment horizontal="left" vertical="top" wrapText="1"/>
    </xf>
    <xf numFmtId="49" fontId="3" fillId="0" borderId="42" xfId="0" applyNumberFormat="1" applyFont="1" applyBorder="1" applyAlignment="1">
      <alignment horizontal="left" vertical="top" wrapText="1"/>
    </xf>
    <xf numFmtId="0" fontId="4" fillId="6" borderId="5" xfId="0" applyFont="1" applyFill="1" applyBorder="1" applyAlignment="1">
      <alignment horizontal="center" vertical="center"/>
    </xf>
    <xf numFmtId="0" fontId="4" fillId="6" borderId="7" xfId="0" applyFont="1" applyFill="1" applyBorder="1" applyAlignment="1">
      <alignment horizontal="center" vertical="center"/>
    </xf>
    <xf numFmtId="164" fontId="3" fillId="2" borderId="2" xfId="0" applyNumberFormat="1" applyFont="1" applyFill="1" applyBorder="1" applyAlignment="1">
      <alignment horizontal="center"/>
    </xf>
    <xf numFmtId="164" fontId="8" fillId="2" borderId="0" xfId="0" applyNumberFormat="1" applyFont="1" applyFill="1" applyAlignment="1">
      <alignment horizontal="center"/>
    </xf>
    <xf numFmtId="164" fontId="3" fillId="4" borderId="2" xfId="1" applyNumberFormat="1" applyFont="1" applyFill="1" applyBorder="1" applyAlignment="1" applyProtection="1">
      <alignment horizontal="center"/>
      <protection locked="0"/>
    </xf>
    <xf numFmtId="164" fontId="3" fillId="2" borderId="1" xfId="0" applyNumberFormat="1" applyFont="1" applyFill="1" applyBorder="1" applyAlignment="1">
      <alignment horizontal="center"/>
    </xf>
    <xf numFmtId="0" fontId="7" fillId="0" borderId="4" xfId="0" applyFont="1" applyBorder="1" applyAlignment="1">
      <alignment horizontal="left" vertical="center"/>
    </xf>
    <xf numFmtId="0" fontId="7" fillId="0" borderId="21" xfId="0" applyFont="1" applyBorder="1" applyAlignment="1">
      <alignment horizontal="left" vertical="center"/>
    </xf>
    <xf numFmtId="0" fontId="7" fillId="0" borderId="21" xfId="0" applyFont="1" applyBorder="1" applyAlignment="1">
      <alignment horizontal="left"/>
    </xf>
    <xf numFmtId="0" fontId="4" fillId="0" borderId="0" xfId="0" applyFont="1" applyAlignment="1">
      <alignment horizontal="left"/>
    </xf>
    <xf numFmtId="0" fontId="2" fillId="0" borderId="0" xfId="0" applyFont="1" applyAlignment="1">
      <alignment horizontal="left"/>
    </xf>
    <xf numFmtId="0" fontId="2" fillId="0" borderId="0" xfId="0" applyFont="1" applyAlignment="1">
      <alignment horizontal="center"/>
    </xf>
    <xf numFmtId="0" fontId="18" fillId="0" borderId="14" xfId="0" applyFont="1" applyBorder="1" applyAlignment="1">
      <alignment horizontal="left" vertical="top" wrapText="1"/>
    </xf>
    <xf numFmtId="0" fontId="19" fillId="0" borderId="13" xfId="0" applyFont="1" applyBorder="1" applyAlignment="1">
      <alignment horizontal="left" vertical="top" wrapText="1"/>
    </xf>
    <xf numFmtId="0" fontId="19" fillId="0" borderId="15" xfId="0" applyFont="1" applyBorder="1" applyAlignment="1">
      <alignment horizontal="left" vertical="top" wrapText="1"/>
    </xf>
    <xf numFmtId="0" fontId="19" fillId="0" borderId="16" xfId="0" applyFont="1" applyBorder="1" applyAlignment="1">
      <alignment horizontal="left" vertical="top" wrapText="1"/>
    </xf>
    <xf numFmtId="0" fontId="19" fillId="0" borderId="0" xfId="0" applyFont="1" applyAlignment="1">
      <alignment horizontal="left" vertical="top" wrapText="1"/>
    </xf>
    <xf numFmtId="0" fontId="19" fillId="0" borderId="17" xfId="0" applyFont="1" applyBorder="1" applyAlignment="1">
      <alignment horizontal="left" vertical="top" wrapText="1"/>
    </xf>
    <xf numFmtId="0" fontId="19" fillId="0" borderId="18" xfId="0" applyFont="1" applyBorder="1" applyAlignment="1">
      <alignment horizontal="left" vertical="top" wrapText="1"/>
    </xf>
    <xf numFmtId="0" fontId="19" fillId="0" borderId="1" xfId="0" applyFont="1" applyBorder="1" applyAlignment="1">
      <alignment horizontal="left" vertical="top" wrapText="1"/>
    </xf>
    <xf numFmtId="0" fontId="19" fillId="0" borderId="19" xfId="0" applyFont="1" applyBorder="1" applyAlignment="1">
      <alignment horizontal="left" vertical="top" wrapText="1"/>
    </xf>
    <xf numFmtId="0" fontId="18" fillId="0" borderId="13" xfId="0" applyFont="1" applyBorder="1" applyAlignment="1">
      <alignment horizontal="left" vertical="top" wrapText="1"/>
    </xf>
    <xf numFmtId="0" fontId="18" fillId="0" borderId="15" xfId="0" applyFont="1" applyBorder="1" applyAlignment="1">
      <alignment horizontal="left" vertical="top" wrapText="1"/>
    </xf>
    <xf numFmtId="0" fontId="18" fillId="0" borderId="16" xfId="0" applyFont="1" applyBorder="1" applyAlignment="1">
      <alignment horizontal="left" vertical="top" wrapText="1"/>
    </xf>
    <xf numFmtId="0" fontId="18" fillId="0" borderId="0" xfId="0" applyFont="1" applyAlignment="1">
      <alignment horizontal="left" vertical="top" wrapText="1"/>
    </xf>
    <xf numFmtId="0" fontId="18" fillId="0" borderId="17" xfId="0" applyFont="1" applyBorder="1" applyAlignment="1">
      <alignment horizontal="left" vertical="top" wrapText="1"/>
    </xf>
    <xf numFmtId="0" fontId="18" fillId="0" borderId="18" xfId="0" applyFont="1" applyBorder="1" applyAlignment="1">
      <alignment horizontal="left" vertical="top" wrapText="1"/>
    </xf>
    <xf numFmtId="0" fontId="18" fillId="0" borderId="1" xfId="0" applyFont="1" applyBorder="1" applyAlignment="1">
      <alignment horizontal="left" vertical="top" wrapText="1"/>
    </xf>
    <xf numFmtId="0" fontId="18" fillId="0" borderId="19" xfId="0" applyFont="1" applyBorder="1" applyAlignment="1">
      <alignment horizontal="left" vertical="top" wrapText="1"/>
    </xf>
    <xf numFmtId="0" fontId="29" fillId="0" borderId="31" xfId="0" applyFont="1" applyBorder="1" applyAlignment="1">
      <alignment horizontal="left" vertical="top" wrapText="1"/>
    </xf>
    <xf numFmtId="0" fontId="18" fillId="0" borderId="32" xfId="0" applyFont="1" applyBorder="1" applyAlignment="1">
      <alignment horizontal="left" vertical="top" wrapText="1"/>
    </xf>
    <xf numFmtId="0" fontId="18" fillId="0" borderId="33" xfId="0" applyFont="1" applyBorder="1" applyAlignment="1">
      <alignment horizontal="left" vertical="top" wrapText="1"/>
    </xf>
    <xf numFmtId="0" fontId="18" fillId="0" borderId="24" xfId="0" applyFont="1" applyBorder="1" applyAlignment="1">
      <alignment horizontal="left" vertical="top" wrapText="1"/>
    </xf>
    <xf numFmtId="0" fontId="18" fillId="0" borderId="34" xfId="0" applyFont="1" applyBorder="1" applyAlignment="1">
      <alignment horizontal="left" vertical="top" wrapText="1"/>
    </xf>
    <xf numFmtId="0" fontId="18" fillId="0" borderId="35" xfId="0" applyFont="1" applyBorder="1" applyAlignment="1">
      <alignment horizontal="left" vertical="top" wrapText="1"/>
    </xf>
    <xf numFmtId="0" fontId="18" fillId="0" borderId="36" xfId="0" applyFont="1" applyBorder="1" applyAlignment="1">
      <alignment horizontal="left" vertical="top" wrapText="1"/>
    </xf>
    <xf numFmtId="0" fontId="18" fillId="0" borderId="37" xfId="0" applyFont="1" applyBorder="1" applyAlignment="1">
      <alignment horizontal="left" vertical="top" wrapText="1"/>
    </xf>
    <xf numFmtId="0" fontId="18" fillId="0" borderId="31" xfId="0" applyFont="1" applyBorder="1" applyAlignment="1">
      <alignment horizontal="left" vertical="top" wrapText="1"/>
    </xf>
    <xf numFmtId="0" fontId="30" fillId="0" borderId="31" xfId="0" applyFont="1" applyBorder="1" applyAlignment="1">
      <alignment horizontal="left" vertical="top" wrapText="1"/>
    </xf>
    <xf numFmtId="0" fontId="19" fillId="0" borderId="32" xfId="0" applyFont="1" applyBorder="1" applyAlignment="1">
      <alignment horizontal="left" vertical="top" wrapText="1"/>
    </xf>
    <xf numFmtId="0" fontId="19" fillId="0" borderId="33" xfId="0" applyFont="1" applyBorder="1" applyAlignment="1">
      <alignment horizontal="left" vertical="top" wrapText="1"/>
    </xf>
    <xf numFmtId="0" fontId="19" fillId="0" borderId="24" xfId="0" applyFont="1" applyBorder="1" applyAlignment="1">
      <alignment horizontal="left" vertical="top" wrapText="1"/>
    </xf>
    <xf numFmtId="0" fontId="19" fillId="0" borderId="34" xfId="0" applyFont="1" applyBorder="1" applyAlignment="1">
      <alignment horizontal="left" vertical="top" wrapText="1"/>
    </xf>
    <xf numFmtId="0" fontId="19" fillId="0" borderId="35" xfId="0" applyFont="1" applyBorder="1" applyAlignment="1">
      <alignment horizontal="left" vertical="top" wrapText="1"/>
    </xf>
    <xf numFmtId="0" fontId="19" fillId="0" borderId="36" xfId="0" applyFont="1" applyBorder="1" applyAlignment="1">
      <alignment horizontal="left" vertical="top" wrapText="1"/>
    </xf>
    <xf numFmtId="0" fontId="19" fillId="0" borderId="37" xfId="0" applyFont="1" applyBorder="1" applyAlignment="1">
      <alignment horizontal="left" vertical="top" wrapText="1"/>
    </xf>
    <xf numFmtId="0" fontId="0" fillId="6" borderId="0" xfId="0" applyFill="1" applyAlignment="1">
      <alignment horizontal="center"/>
    </xf>
    <xf numFmtId="166" fontId="0" fillId="6" borderId="0" xfId="0" applyNumberFormat="1" applyFill="1" applyAlignment="1">
      <alignment horizontal="center"/>
    </xf>
    <xf numFmtId="0" fontId="4" fillId="4" borderId="4" xfId="0" applyFont="1" applyFill="1" applyBorder="1" applyAlignment="1">
      <alignment horizontal="left" vertical="center"/>
    </xf>
    <xf numFmtId="0" fontId="4" fillId="2" borderId="22" xfId="0" applyFont="1" applyFill="1" applyBorder="1" applyAlignment="1">
      <alignment horizontal="left" vertical="center"/>
    </xf>
    <xf numFmtId="0" fontId="0" fillId="0" borderId="0" xfId="0" applyAlignment="1">
      <alignment horizontal="right"/>
    </xf>
    <xf numFmtId="167" fontId="3" fillId="4" borderId="2" xfId="1" applyNumberFormat="1" applyFont="1" applyFill="1" applyBorder="1" applyAlignment="1" applyProtection="1">
      <alignment horizontal="center"/>
      <protection locked="0"/>
    </xf>
    <xf numFmtId="0" fontId="2" fillId="7" borderId="0" xfId="0" applyFont="1" applyFill="1" applyAlignment="1">
      <alignment horizontal="center" wrapText="1"/>
    </xf>
    <xf numFmtId="166" fontId="2" fillId="7" borderId="0" xfId="0" applyNumberFormat="1" applyFont="1" applyFill="1" applyAlignment="1">
      <alignment horizontal="center" vertical="center"/>
    </xf>
    <xf numFmtId="0" fontId="0" fillId="0" borderId="0" xfId="0" applyAlignment="1">
      <alignment horizontal="left"/>
    </xf>
    <xf numFmtId="0" fontId="4" fillId="2" borderId="4" xfId="0" applyFont="1" applyFill="1" applyBorder="1" applyAlignment="1">
      <alignment horizontal="left" vertical="center"/>
    </xf>
    <xf numFmtId="0" fontId="4" fillId="4" borderId="21" xfId="0" applyFont="1" applyFill="1" applyBorder="1" applyAlignment="1">
      <alignment horizontal="left" vertical="center"/>
    </xf>
    <xf numFmtId="0" fontId="3" fillId="4" borderId="0" xfId="0" applyFont="1" applyFill="1" applyAlignment="1" applyProtection="1">
      <alignment horizontal="left"/>
      <protection locked="0"/>
    </xf>
    <xf numFmtId="0" fontId="5" fillId="0" borderId="4" xfId="0" applyFont="1" applyBorder="1" applyAlignment="1">
      <alignment horizontal="left" vertical="center"/>
    </xf>
    <xf numFmtId="0" fontId="26" fillId="0" borderId="0" xfId="0" applyFont="1" applyAlignment="1">
      <alignment horizontal="right"/>
    </xf>
    <xf numFmtId="0" fontId="5" fillId="4" borderId="0" xfId="0" applyFont="1" applyFill="1" applyAlignment="1" applyProtection="1">
      <alignment horizontal="left" vertical="center"/>
      <protection locked="0"/>
    </xf>
    <xf numFmtId="0" fontId="9" fillId="0" borderId="0" xfId="0" applyFont="1" applyAlignment="1">
      <alignment horizontal="center"/>
    </xf>
    <xf numFmtId="0" fontId="10" fillId="0" borderId="0" xfId="0" applyFont="1" applyAlignment="1">
      <alignment horizontal="left"/>
    </xf>
    <xf numFmtId="49" fontId="15" fillId="4" borderId="11" xfId="0" applyNumberFormat="1" applyFont="1" applyFill="1" applyBorder="1" applyAlignment="1" applyProtection="1">
      <alignment horizontal="center"/>
      <protection locked="0"/>
    </xf>
    <xf numFmtId="0" fontId="15" fillId="4" borderId="11" xfId="0" applyFont="1" applyFill="1" applyBorder="1" applyAlignment="1" applyProtection="1">
      <alignment horizontal="center"/>
      <protection locked="0"/>
    </xf>
    <xf numFmtId="0" fontId="14" fillId="0" borderId="0" xfId="0" applyFont="1" applyAlignment="1">
      <alignment horizontal="left"/>
    </xf>
    <xf numFmtId="0" fontId="3" fillId="4" borderId="11" xfId="0" applyFont="1" applyFill="1" applyBorder="1" applyAlignment="1" applyProtection="1">
      <alignment horizontal="center"/>
      <protection locked="0"/>
    </xf>
    <xf numFmtId="0" fontId="23" fillId="4" borderId="11" xfId="0" applyFont="1" applyFill="1" applyBorder="1" applyAlignment="1" applyProtection="1">
      <alignment horizontal="center"/>
      <protection locked="0"/>
    </xf>
    <xf numFmtId="0" fontId="16" fillId="0" borderId="0" xfId="0" applyFont="1" applyAlignment="1">
      <alignment horizontal="left"/>
    </xf>
    <xf numFmtId="0" fontId="15" fillId="0" borderId="0" xfId="0" applyFont="1" applyAlignment="1">
      <alignment horizontal="left" vertical="top" wrapText="1"/>
    </xf>
    <xf numFmtId="0" fontId="17" fillId="0" borderId="0" xfId="0" applyFont="1" applyAlignment="1">
      <alignment horizontal="left" vertical="top" wrapText="1"/>
    </xf>
    <xf numFmtId="0" fontId="15" fillId="4" borderId="11" xfId="0" applyFont="1" applyFill="1" applyBorder="1" applyAlignment="1" applyProtection="1">
      <alignment horizontal="left" vertical="center"/>
      <protection locked="0"/>
    </xf>
    <xf numFmtId="0" fontId="15" fillId="4" borderId="11" xfId="0" applyFont="1" applyFill="1" applyBorder="1" applyAlignment="1" applyProtection="1">
      <alignment horizontal="left"/>
      <protection locked="0"/>
    </xf>
    <xf numFmtId="0" fontId="4" fillId="0" borderId="0" xfId="0" applyFont="1" applyAlignment="1">
      <alignment horizontal="left" vertical="center"/>
    </xf>
    <xf numFmtId="0" fontId="3" fillId="4" borderId="5" xfId="0" applyFont="1" applyFill="1" applyBorder="1" applyAlignment="1" applyProtection="1">
      <alignment horizontal="left" vertical="top" wrapText="1"/>
      <protection locked="0"/>
    </xf>
    <xf numFmtId="0" fontId="3" fillId="4" borderId="6" xfId="0" applyFont="1" applyFill="1" applyBorder="1" applyAlignment="1" applyProtection="1">
      <alignment horizontal="left" vertical="top" wrapText="1"/>
      <protection locked="0"/>
    </xf>
    <xf numFmtId="0" fontId="3" fillId="4" borderId="7" xfId="0" applyFont="1" applyFill="1" applyBorder="1" applyAlignment="1" applyProtection="1">
      <alignment horizontal="left" vertical="top" wrapText="1"/>
      <protection locked="0"/>
    </xf>
    <xf numFmtId="0" fontId="3" fillId="4" borderId="8" xfId="0" applyFont="1" applyFill="1" applyBorder="1" applyAlignment="1" applyProtection="1">
      <alignment horizontal="left" vertical="top" wrapText="1"/>
      <protection locked="0"/>
    </xf>
    <xf numFmtId="0" fontId="3" fillId="4" borderId="0" xfId="0" applyFont="1" applyFill="1" applyAlignment="1" applyProtection="1">
      <alignment horizontal="left" vertical="top" wrapText="1"/>
      <protection locked="0"/>
    </xf>
    <xf numFmtId="0" fontId="3" fillId="4" borderId="9" xfId="0" applyFont="1" applyFill="1" applyBorder="1" applyAlignment="1" applyProtection="1">
      <alignment horizontal="left" vertical="top" wrapText="1"/>
      <protection locked="0"/>
    </xf>
    <xf numFmtId="0" fontId="3" fillId="4" borderId="10" xfId="0" applyFont="1" applyFill="1" applyBorder="1" applyAlignment="1" applyProtection="1">
      <alignment horizontal="left" vertical="top" wrapText="1"/>
      <protection locked="0"/>
    </xf>
    <xf numFmtId="0" fontId="3" fillId="4" borderId="11" xfId="0" applyFont="1" applyFill="1" applyBorder="1" applyAlignment="1" applyProtection="1">
      <alignment horizontal="left" vertical="top" wrapText="1"/>
      <protection locked="0"/>
    </xf>
    <xf numFmtId="0" fontId="3" fillId="4" borderId="12" xfId="0" applyFont="1" applyFill="1" applyBorder="1" applyAlignment="1" applyProtection="1">
      <alignment horizontal="left" vertical="top" wrapText="1"/>
      <protection locked="0"/>
    </xf>
    <xf numFmtId="14" fontId="3" fillId="4" borderId="2" xfId="1" applyNumberFormat="1" applyFont="1" applyFill="1" applyBorder="1" applyAlignment="1" applyProtection="1">
      <alignment horizontal="center"/>
      <protection locked="0"/>
    </xf>
    <xf numFmtId="0" fontId="7" fillId="0" borderId="0" xfId="0" applyFont="1" applyAlignment="1">
      <alignment horizontal="center" vertical="center" wrapText="1"/>
    </xf>
    <xf numFmtId="14" fontId="3" fillId="4" borderId="1" xfId="1" applyNumberFormat="1" applyFont="1" applyFill="1" applyBorder="1" applyAlignment="1" applyProtection="1">
      <alignment horizontal="center"/>
      <protection locked="0"/>
    </xf>
    <xf numFmtId="14" fontId="5" fillId="0" borderId="1" xfId="1" applyNumberFormat="1" applyFont="1" applyFill="1" applyBorder="1" applyAlignment="1" applyProtection="1">
      <alignment horizontal="center"/>
    </xf>
    <xf numFmtId="49" fontId="3" fillId="4" borderId="1" xfId="1" applyNumberFormat="1" applyFont="1" applyFill="1" applyBorder="1" applyAlignment="1" applyProtection="1">
      <alignment horizontal="center"/>
      <protection locked="0"/>
    </xf>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Light16"/>
  <colors>
    <mruColors>
      <color rgb="FFFFC9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1/relationships/FeaturePropertyBag" Target="featurePropertyBag/featurePropertyBag.xml"/><Relationship Id="rId5" Type="http://schemas.openxmlformats.org/officeDocument/2006/relationships/worksheet" Target="worksheets/sheet5.xml"/><Relationship Id="rId15" Type="http://schemas.openxmlformats.org/officeDocument/2006/relationships/customXml" Target="../customXml/item3.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2.xml"/></Relationships>
</file>

<file path=xl/documenttasks/documenttask1.xml><?xml version="1.0" encoding="utf-8"?>
<Tasks xmlns="http://schemas.microsoft.com/office/tasks/2019/documenttasks">
  <Task id="{1C03F688-AEF5-4226-8E35-A26572846492}">
    <Anchor>
      <Comment id="{3E64E124-F8BF-499E-97C1-5B37EBDAA9EA}"/>
    </Anchor>
    <History>
      <Event time="2026-05-15T15:18:01.92" id="{581F671E-72F7-4C42-A7EE-7A6A9BEB70EA}">
        <Attribution userId="S::jesseb@kcha.org::2a354526-adf4-47f2-a8a4-ba9e9fa1b5b9" userName="Jesse Bennett" userProvider="AD"/>
        <Anchor>
          <Comment id="{3E64E124-F8BF-499E-97C1-5B37EBDAA9EA}"/>
        </Anchor>
        <Create/>
      </Event>
      <Event time="2026-05-15T15:18:01.92" id="{0B011A2C-3B4B-43D8-84DA-D5483E2DD76C}">
        <Attribution userId="S::jesseb@kcha.org::2a354526-adf4-47f2-a8a4-ba9e9fa1b5b9" userName="Jesse Bennett" userProvider="AD"/>
        <Anchor>
          <Comment id="{3E64E124-F8BF-499E-97C1-5B37EBDAA9EA}"/>
        </Anchor>
        <Assign userId="S::HeatherE@kcha.org::619bccf2-3d2f-4ecd-bd6d-991d4b79b097" userName="Heather Hurt" userProvider="AD"/>
      </Event>
      <Event time="2026-05-15T15:18:01.92" id="{ACF388C9-B8F2-4E18-876E-F905C48873DE}">
        <Attribution userId="S::jesseb@kcha.org::2a354526-adf4-47f2-a8a4-ba9e9fa1b5b9" userName="Jesse Bennett" userProvider="AD"/>
        <Anchor>
          <Comment id="{3E64E124-F8BF-499E-97C1-5B37EBDAA9EA}"/>
        </Anchor>
        <SetTitle title="@Heather Hurt @Agusto Navarro match to other page when corrected"/>
      </Event>
      <Event time="2026-05-15T18:06:11.55" id="{F8781B58-56FB-45F3-9E90-EEAE71092F4A}">
        <Attribution userId="S::HeatherE@kcha.org::619bccf2-3d2f-4ecd-bd6d-991d4b79b097" userName="Heather Hurt" userProvider="AD"/>
        <Progress percentComplete="100"/>
      </Event>
    </History>
  </Task>
</Task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tmp"/><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4</xdr:col>
      <xdr:colOff>257175</xdr:colOff>
      <xdr:row>7</xdr:row>
      <xdr:rowOff>47625</xdr:rowOff>
    </xdr:from>
    <xdr:to>
      <xdr:col>8</xdr:col>
      <xdr:colOff>420558</xdr:colOff>
      <xdr:row>11</xdr:row>
      <xdr:rowOff>66784</xdr:rowOff>
    </xdr:to>
    <xdr:pic>
      <xdr:nvPicPr>
        <xdr:cNvPr id="2" name="Picture 1" descr="Screen Clippi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86075" y="1428750"/>
          <a:ext cx="2876951" cy="781159"/>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6</xdr:col>
      <xdr:colOff>457200</xdr:colOff>
      <xdr:row>5</xdr:row>
      <xdr:rowOff>0</xdr:rowOff>
    </xdr:from>
    <xdr:to>
      <xdr:col>7</xdr:col>
      <xdr:colOff>257175</xdr:colOff>
      <xdr:row>9</xdr:row>
      <xdr:rowOff>66675</xdr:rowOff>
    </xdr:to>
    <xdr:cxnSp macro="">
      <xdr:nvCxnSpPr>
        <xdr:cNvPr id="4" name="Straight Arrow Connector 3">
          <a:extLst>
            <a:ext uri="{FF2B5EF4-FFF2-40B4-BE49-F238E27FC236}">
              <a16:creationId xmlns:a16="http://schemas.microsoft.com/office/drawing/2014/main" id="{00000000-0008-0000-0000-000004000000}"/>
            </a:ext>
          </a:extLst>
        </xdr:cNvPr>
        <xdr:cNvCxnSpPr/>
      </xdr:nvCxnSpPr>
      <xdr:spPr>
        <a:xfrm>
          <a:off x="4400550" y="1000125"/>
          <a:ext cx="457200" cy="828675"/>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editAs="oneCell">
    <xdr:from>
      <xdr:col>3</xdr:col>
      <xdr:colOff>85726</xdr:colOff>
      <xdr:row>23</xdr:row>
      <xdr:rowOff>152400</xdr:rowOff>
    </xdr:from>
    <xdr:to>
      <xdr:col>8</xdr:col>
      <xdr:colOff>635001</xdr:colOff>
      <xdr:row>29</xdr:row>
      <xdr:rowOff>109139</xdr:rowOff>
    </xdr:to>
    <xdr:pic>
      <xdr:nvPicPr>
        <xdr:cNvPr id="5" name="Picture 4" descr="Screen Clipping">
          <a:extLst>
            <a:ext uri="{FF2B5EF4-FFF2-40B4-BE49-F238E27FC236}">
              <a16:creationId xmlns:a16="http://schemas.microsoft.com/office/drawing/2014/main" id="{00000000-0008-0000-0000-000005000000}"/>
            </a:ext>
            <a:ext uri="{147F2762-F138-4A5C-976F-8EAC2B608ADB}">
              <a16:predDERef xmlns:a16="http://schemas.microsoft.com/office/drawing/2014/main" pre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114551" y="4581525"/>
          <a:ext cx="3930650" cy="1099739"/>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2</xdr:col>
      <xdr:colOff>628650</xdr:colOff>
      <xdr:row>21</xdr:row>
      <xdr:rowOff>152400</xdr:rowOff>
    </xdr:from>
    <xdr:to>
      <xdr:col>5</xdr:col>
      <xdr:colOff>333375</xdr:colOff>
      <xdr:row>25</xdr:row>
      <xdr:rowOff>142875</xdr:rowOff>
    </xdr:to>
    <xdr:cxnSp macro="">
      <xdr:nvCxnSpPr>
        <xdr:cNvPr id="6" name="Straight Arrow Connector 5">
          <a:extLst>
            <a:ext uri="{FF2B5EF4-FFF2-40B4-BE49-F238E27FC236}">
              <a16:creationId xmlns:a16="http://schemas.microsoft.com/office/drawing/2014/main" id="{00000000-0008-0000-0000-000006000000}"/>
            </a:ext>
          </a:extLst>
        </xdr:cNvPr>
        <xdr:cNvCxnSpPr/>
      </xdr:nvCxnSpPr>
      <xdr:spPr>
        <a:xfrm>
          <a:off x="1943100" y="4200525"/>
          <a:ext cx="1676400" cy="752475"/>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editAs="oneCell">
    <xdr:from>
      <xdr:col>0</xdr:col>
      <xdr:colOff>485775</xdr:colOff>
      <xdr:row>8</xdr:row>
      <xdr:rowOff>9525</xdr:rowOff>
    </xdr:from>
    <xdr:to>
      <xdr:col>3</xdr:col>
      <xdr:colOff>69850</xdr:colOff>
      <xdr:row>10</xdr:row>
      <xdr:rowOff>140308</xdr:rowOff>
    </xdr:to>
    <xdr:pic>
      <xdr:nvPicPr>
        <xdr:cNvPr id="8" name="Picture 7" descr="Screen Clipping">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85775" y="1581150"/>
          <a:ext cx="1619250" cy="511783"/>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2</xdr:col>
      <xdr:colOff>438150</xdr:colOff>
      <xdr:row>7</xdr:row>
      <xdr:rowOff>0</xdr:rowOff>
    </xdr:from>
    <xdr:to>
      <xdr:col>3</xdr:col>
      <xdr:colOff>352425</xdr:colOff>
      <xdr:row>8</xdr:row>
      <xdr:rowOff>95250</xdr:rowOff>
    </xdr:to>
    <xdr:cxnSp macro="">
      <xdr:nvCxnSpPr>
        <xdr:cNvPr id="9" name="Straight Arrow Connector 8">
          <a:extLst>
            <a:ext uri="{FF2B5EF4-FFF2-40B4-BE49-F238E27FC236}">
              <a16:creationId xmlns:a16="http://schemas.microsoft.com/office/drawing/2014/main" id="{00000000-0008-0000-0000-000009000000}"/>
            </a:ext>
          </a:extLst>
        </xdr:cNvPr>
        <xdr:cNvCxnSpPr/>
      </xdr:nvCxnSpPr>
      <xdr:spPr>
        <a:xfrm flipH="1">
          <a:off x="1752600" y="1381125"/>
          <a:ext cx="571500" cy="285750"/>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person displayName="Agusto Navarro" id="{1B2690BC-7D3E-490D-8404-C0CF84B32F0A}" userId="AgustoN@kcha.org" providerId="PeoplePicker"/>
  <person displayName="Heather Hurt" id="{734D6A3E-9244-4B35-945A-FC3B4442FFED}" userId="HeatherE@kcha.org" providerId="PeoplePicker"/>
  <person displayName="Jesse Bennett" id="{C7F8AD42-32D8-4116-96FB-357A89C2720E}" userId="S::jesseb@kcha.org::2a354526-adf4-47f2-a8a4-ba9e9fa1b5b9" providerId="AD"/>
</personList>
</file>

<file path=xl/theme/theme1.xml><?xml version="1.0" encoding="utf-8"?>
<a:theme xmlns:a="http://schemas.openxmlformats.org/drawingml/2006/main" name="KCHA 2025 Branding">
  <a:themeElements>
    <a:clrScheme name="KCHA 2025 Branding">
      <a:dk1>
        <a:sysClr val="windowText" lastClr="000000"/>
      </a:dk1>
      <a:lt1>
        <a:sysClr val="window" lastClr="FFFFFF"/>
      </a:lt1>
      <a:dk2>
        <a:srgbClr val="0E2841"/>
      </a:dk2>
      <a:lt2>
        <a:srgbClr val="E8E8E8"/>
      </a:lt2>
      <a:accent1>
        <a:srgbClr val="41141F"/>
      </a:accent1>
      <a:accent2>
        <a:srgbClr val="772730"/>
      </a:accent2>
      <a:accent3>
        <a:srgbClr val="FEDAA2"/>
      </a:accent3>
      <a:accent4>
        <a:srgbClr val="BF414E"/>
      </a:accent4>
      <a:accent5>
        <a:srgbClr val="949955"/>
      </a:accent5>
      <a:accent6>
        <a:srgbClr val="889EA6"/>
      </a:accent6>
      <a:hlink>
        <a:srgbClr val="772730"/>
      </a:hlink>
      <a:folHlink>
        <a:srgbClr val="78206E"/>
      </a:folHlink>
    </a:clrScheme>
    <a:fontScheme name="Custom 1">
      <a:majorFont>
        <a:latin typeface="Arial"/>
        <a:ea typeface=""/>
        <a:cs typeface=""/>
      </a:majorFont>
      <a:minorFont>
        <a:latin typeface="Apto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8" dT="2026-05-15T15:18:01.99" personId="{C7F8AD42-32D8-4116-96FB-357A89C2720E}" id="{3E64E124-F8BF-499E-97C1-5B37EBDAA9EA}" done="1">
    <text>@Heather Hurt @Agusto Navarro match to other page when corrected</text>
    <mentions>
      <mention mentionpersonId="{734D6A3E-9244-4B35-945A-FC3B4442FFED}" mentionId="{9EEF7848-CE2A-4028-BEE0-57EDC0931FC1}" startIndex="0" length="13"/>
      <mention mentionpersonId="{1B2690BC-7D3E-490D-8404-C0CF84B32F0A}" mentionId="{87B63C41-06B6-40A8-9EC4-2126A09E10F4}" startIndex="14" length="15"/>
    </mentions>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5" Type="http://schemas.microsoft.com/office/2019/04/relationships/documenttask" Target="../documenttasks/documenttask1.xml"/><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I52"/>
  <sheetViews>
    <sheetView tabSelected="1" view="pageLayout" zoomScale="80" zoomScaleNormal="100" zoomScalePageLayoutView="80" workbookViewId="0">
      <selection activeCell="A14" sqref="A14:I17"/>
    </sheetView>
  </sheetViews>
  <sheetFormatPr defaultColWidth="8.875" defaultRowHeight="15"/>
  <sheetData>
    <row r="1" spans="1:9" ht="18.75">
      <c r="A1" s="122" t="s">
        <v>0</v>
      </c>
      <c r="B1" s="122"/>
      <c r="C1" s="122"/>
      <c r="D1" s="122"/>
      <c r="E1" s="122"/>
    </row>
    <row r="4" spans="1:9">
      <c r="A4" s="123" t="s">
        <v>1</v>
      </c>
      <c r="B4" s="123"/>
      <c r="C4" s="123"/>
    </row>
    <row r="5" spans="1:9">
      <c r="A5" s="125" t="s">
        <v>2</v>
      </c>
      <c r="B5" s="126"/>
      <c r="C5" s="126"/>
      <c r="D5" s="126"/>
      <c r="E5" s="126"/>
      <c r="F5" s="126"/>
      <c r="G5" s="126"/>
      <c r="H5" s="126"/>
      <c r="I5" s="127"/>
    </row>
    <row r="6" spans="1:9">
      <c r="A6" s="128"/>
      <c r="B6" s="129"/>
      <c r="C6" s="129"/>
      <c r="D6" s="129"/>
      <c r="E6" s="129"/>
      <c r="F6" s="129"/>
      <c r="G6" s="129"/>
      <c r="H6" s="129"/>
      <c r="I6" s="130"/>
    </row>
    <row r="7" spans="1:9">
      <c r="A7" s="128"/>
      <c r="B7" s="129"/>
      <c r="C7" s="129"/>
      <c r="D7" s="129"/>
      <c r="E7" s="129"/>
      <c r="F7" s="129"/>
      <c r="G7" s="129"/>
      <c r="H7" s="129"/>
      <c r="I7" s="130"/>
    </row>
    <row r="8" spans="1:9">
      <c r="A8" s="131"/>
      <c r="B8" s="132"/>
      <c r="C8" s="132"/>
      <c r="D8" s="132"/>
      <c r="E8" s="132"/>
      <c r="F8" s="132"/>
      <c r="G8" s="132"/>
      <c r="H8" s="132"/>
      <c r="I8" s="133"/>
    </row>
    <row r="9" spans="1:9">
      <c r="A9" s="29"/>
      <c r="B9" s="29"/>
      <c r="C9" s="29"/>
      <c r="D9" s="29"/>
      <c r="E9" s="29"/>
      <c r="F9" s="29"/>
      <c r="G9" s="29"/>
      <c r="H9" s="29"/>
      <c r="I9" s="29"/>
    </row>
    <row r="10" spans="1:9">
      <c r="A10" s="29"/>
      <c r="B10" s="29"/>
      <c r="C10" s="29"/>
      <c r="D10" s="29"/>
      <c r="E10" s="29"/>
      <c r="F10" s="29"/>
      <c r="G10" s="29"/>
      <c r="H10" s="29"/>
      <c r="I10" s="29"/>
    </row>
    <row r="11" spans="1:9">
      <c r="A11" s="29"/>
      <c r="B11" s="29"/>
      <c r="C11" s="29"/>
      <c r="D11" s="29"/>
      <c r="E11" s="29"/>
      <c r="F11" s="29"/>
      <c r="G11" s="29"/>
      <c r="H11" s="29"/>
      <c r="I11" s="29"/>
    </row>
    <row r="12" spans="1:9">
      <c r="A12" s="28"/>
      <c r="B12" s="28"/>
      <c r="C12" s="28"/>
      <c r="D12" s="28"/>
      <c r="E12" s="28"/>
      <c r="F12" s="28"/>
      <c r="G12" s="28"/>
      <c r="H12" s="28"/>
      <c r="I12" s="28"/>
    </row>
    <row r="13" spans="1:9">
      <c r="A13" s="123" t="s">
        <v>3</v>
      </c>
      <c r="B13" s="123"/>
      <c r="C13" s="123"/>
    </row>
    <row r="14" spans="1:9" ht="15" customHeight="1">
      <c r="A14" s="142" t="s">
        <v>4</v>
      </c>
      <c r="B14" s="143"/>
      <c r="C14" s="143"/>
      <c r="D14" s="143"/>
      <c r="E14" s="143"/>
      <c r="F14" s="143"/>
      <c r="G14" s="143"/>
      <c r="H14" s="143"/>
      <c r="I14" s="144"/>
    </row>
    <row r="15" spans="1:9">
      <c r="A15" s="145"/>
      <c r="B15" s="137"/>
      <c r="C15" s="137"/>
      <c r="D15" s="137"/>
      <c r="E15" s="137"/>
      <c r="F15" s="137"/>
      <c r="G15" s="137"/>
      <c r="H15" s="137"/>
      <c r="I15" s="146"/>
    </row>
    <row r="16" spans="1:9">
      <c r="A16" s="145"/>
      <c r="B16" s="137"/>
      <c r="C16" s="137"/>
      <c r="D16" s="137"/>
      <c r="E16" s="137"/>
      <c r="F16" s="137"/>
      <c r="G16" s="137"/>
      <c r="H16" s="137"/>
      <c r="I16" s="146"/>
    </row>
    <row r="17" spans="1:9">
      <c r="A17" s="147"/>
      <c r="B17" s="148"/>
      <c r="C17" s="148"/>
      <c r="D17" s="148"/>
      <c r="E17" s="148"/>
      <c r="F17" s="148"/>
      <c r="G17" s="148"/>
      <c r="H17" s="148"/>
      <c r="I17" s="149"/>
    </row>
    <row r="18" spans="1:9">
      <c r="A18" s="28"/>
      <c r="B18" s="28"/>
      <c r="C18" s="28"/>
      <c r="D18" s="28"/>
      <c r="E18" s="28"/>
      <c r="F18" s="28"/>
      <c r="G18" s="28"/>
      <c r="H18" s="28"/>
      <c r="I18" s="28"/>
    </row>
    <row r="19" spans="1:9">
      <c r="A19" s="124" t="s">
        <v>5</v>
      </c>
      <c r="B19" s="124"/>
      <c r="C19" s="124"/>
      <c r="D19" s="124"/>
    </row>
    <row r="20" spans="1:9">
      <c r="A20" s="125" t="s">
        <v>6</v>
      </c>
      <c r="B20" s="134"/>
      <c r="C20" s="134"/>
      <c r="D20" s="134"/>
      <c r="E20" s="134"/>
      <c r="F20" s="134"/>
      <c r="G20" s="134"/>
      <c r="H20" s="134"/>
      <c r="I20" s="135"/>
    </row>
    <row r="21" spans="1:9">
      <c r="A21" s="136"/>
      <c r="B21" s="137"/>
      <c r="C21" s="137"/>
      <c r="D21" s="137"/>
      <c r="E21" s="137"/>
      <c r="F21" s="137"/>
      <c r="G21" s="137"/>
      <c r="H21" s="137"/>
      <c r="I21" s="138"/>
    </row>
    <row r="22" spans="1:9">
      <c r="A22" s="136"/>
      <c r="B22" s="137"/>
      <c r="C22" s="137"/>
      <c r="D22" s="137"/>
      <c r="E22" s="137"/>
      <c r="F22" s="137"/>
      <c r="G22" s="137"/>
      <c r="H22" s="137"/>
      <c r="I22" s="138"/>
    </row>
    <row r="23" spans="1:9" ht="32.25" customHeight="1">
      <c r="A23" s="139"/>
      <c r="B23" s="140"/>
      <c r="C23" s="140"/>
      <c r="D23" s="140"/>
      <c r="E23" s="140"/>
      <c r="F23" s="140"/>
      <c r="G23" s="140"/>
      <c r="H23" s="140"/>
      <c r="I23" s="141"/>
    </row>
    <row r="24" spans="1:9">
      <c r="A24" s="29"/>
      <c r="B24" s="29"/>
      <c r="C24" s="29"/>
      <c r="D24" s="29"/>
      <c r="E24" s="29"/>
      <c r="F24" s="29"/>
      <c r="G24" s="29"/>
      <c r="H24" s="29"/>
      <c r="I24" s="29"/>
    </row>
    <row r="25" spans="1:9">
      <c r="A25" s="29"/>
      <c r="B25" s="29"/>
      <c r="C25" s="29"/>
      <c r="D25" s="29"/>
      <c r="E25" s="29"/>
      <c r="F25" s="29"/>
      <c r="G25" s="29"/>
      <c r="H25" s="29"/>
      <c r="I25" s="29"/>
    </row>
    <row r="26" spans="1:9">
      <c r="A26" s="29"/>
      <c r="B26" s="29"/>
      <c r="C26" s="29"/>
      <c r="D26" s="29"/>
      <c r="E26" s="29"/>
      <c r="F26" s="29"/>
      <c r="G26" s="29"/>
      <c r="H26" s="29"/>
      <c r="I26" s="29"/>
    </row>
    <row r="27" spans="1:9">
      <c r="A27" s="29"/>
      <c r="B27" s="29"/>
      <c r="C27" s="29"/>
      <c r="D27" s="29"/>
      <c r="E27" s="29"/>
      <c r="F27" s="29"/>
      <c r="G27" s="29"/>
      <c r="H27" s="29"/>
      <c r="I27" s="29"/>
    </row>
    <row r="28" spans="1:9">
      <c r="A28" s="29"/>
      <c r="B28" s="29"/>
      <c r="C28" s="29"/>
      <c r="D28" s="29"/>
      <c r="E28" s="29"/>
      <c r="F28" s="29"/>
      <c r="G28" s="29"/>
      <c r="H28" s="29"/>
      <c r="I28" s="29"/>
    </row>
    <row r="29" spans="1:9">
      <c r="A29" s="29"/>
      <c r="B29" s="29"/>
      <c r="C29" s="29"/>
      <c r="D29" s="29"/>
      <c r="E29" s="29"/>
      <c r="F29" s="29"/>
      <c r="G29" s="29"/>
      <c r="H29" s="29"/>
      <c r="I29" s="29"/>
    </row>
    <row r="30" spans="1:9">
      <c r="A30" s="29"/>
      <c r="B30" s="29"/>
      <c r="C30" s="29"/>
      <c r="D30" s="29"/>
      <c r="E30" s="29"/>
      <c r="F30" s="29"/>
      <c r="G30" s="29"/>
      <c r="H30" s="29"/>
      <c r="I30" s="29"/>
    </row>
    <row r="31" spans="1:9">
      <c r="A31" s="29"/>
      <c r="B31" s="29"/>
      <c r="C31" s="29"/>
      <c r="D31" s="29"/>
      <c r="E31" s="29"/>
      <c r="F31" s="29"/>
      <c r="G31" s="29"/>
      <c r="H31" s="29"/>
      <c r="I31" s="29"/>
    </row>
    <row r="32" spans="1:9">
      <c r="A32" s="129" t="s">
        <v>7</v>
      </c>
      <c r="B32" s="129"/>
      <c r="C32" s="129"/>
      <c r="D32" s="129"/>
      <c r="E32" s="29"/>
      <c r="F32" s="29"/>
      <c r="G32" s="29"/>
      <c r="H32" s="29"/>
      <c r="I32" s="29"/>
    </row>
    <row r="33" spans="1:9">
      <c r="A33" s="150" t="s">
        <v>8</v>
      </c>
      <c r="B33" s="143"/>
      <c r="C33" s="143"/>
      <c r="D33" s="143"/>
      <c r="E33" s="143"/>
      <c r="F33" s="143"/>
      <c r="G33" s="143"/>
      <c r="H33" s="143"/>
      <c r="I33" s="144"/>
    </row>
    <row r="34" spans="1:9">
      <c r="A34" s="145"/>
      <c r="B34" s="137"/>
      <c r="C34" s="137"/>
      <c r="D34" s="137"/>
      <c r="E34" s="137"/>
      <c r="F34" s="137"/>
      <c r="G34" s="137"/>
      <c r="H34" s="137"/>
      <c r="I34" s="146"/>
    </row>
    <row r="35" spans="1:9">
      <c r="A35" s="147"/>
      <c r="B35" s="148"/>
      <c r="C35" s="148"/>
      <c r="D35" s="148"/>
      <c r="E35" s="148"/>
      <c r="F35" s="148"/>
      <c r="G35" s="148"/>
      <c r="H35" s="148"/>
      <c r="I35" s="149"/>
    </row>
    <row r="36" spans="1:9">
      <c r="A36" s="29"/>
      <c r="B36" s="29"/>
      <c r="C36" s="29"/>
      <c r="D36" s="29"/>
      <c r="E36" s="29"/>
      <c r="F36" s="29"/>
      <c r="G36" s="29"/>
      <c r="H36" s="29"/>
      <c r="I36" s="29"/>
    </row>
    <row r="37" spans="1:9">
      <c r="A37" s="129" t="s">
        <v>9</v>
      </c>
      <c r="B37" s="129"/>
      <c r="C37" s="129"/>
      <c r="D37" s="129"/>
      <c r="E37" s="29"/>
      <c r="F37" s="29"/>
      <c r="G37" s="29"/>
      <c r="H37" s="29"/>
      <c r="I37" s="29"/>
    </row>
    <row r="38" spans="1:9">
      <c r="A38" s="151" t="s">
        <v>10</v>
      </c>
      <c r="B38" s="152"/>
      <c r="C38" s="152"/>
      <c r="D38" s="152"/>
      <c r="E38" s="152"/>
      <c r="F38" s="152"/>
      <c r="G38" s="152"/>
      <c r="H38" s="152"/>
      <c r="I38" s="153"/>
    </row>
    <row r="39" spans="1:9">
      <c r="A39" s="154"/>
      <c r="B39" s="129"/>
      <c r="C39" s="129"/>
      <c r="D39" s="129"/>
      <c r="E39" s="129"/>
      <c r="F39" s="129"/>
      <c r="G39" s="129"/>
      <c r="H39" s="129"/>
      <c r="I39" s="155"/>
    </row>
    <row r="40" spans="1:9">
      <c r="A40" s="156"/>
      <c r="B40" s="157"/>
      <c r="C40" s="157"/>
      <c r="D40" s="157"/>
      <c r="E40" s="157"/>
      <c r="F40" s="157"/>
      <c r="G40" s="157"/>
      <c r="H40" s="157"/>
      <c r="I40" s="158"/>
    </row>
    <row r="41" spans="1:9">
      <c r="A41" s="29"/>
      <c r="B41" s="29"/>
      <c r="C41" s="29"/>
      <c r="D41" s="29"/>
      <c r="E41" s="29"/>
      <c r="F41" s="29"/>
      <c r="G41" s="29"/>
      <c r="H41" s="29"/>
      <c r="I41" s="29"/>
    </row>
    <row r="42" spans="1:9">
      <c r="A42" s="123" t="s">
        <v>11</v>
      </c>
      <c r="B42" s="123"/>
      <c r="C42" s="123"/>
      <c r="D42" s="123"/>
      <c r="E42" s="29"/>
      <c r="F42" s="29"/>
      <c r="G42" s="29"/>
      <c r="H42" s="29"/>
      <c r="I42" s="29"/>
    </row>
    <row r="43" spans="1:9">
      <c r="A43" s="125" t="s">
        <v>12</v>
      </c>
      <c r="B43" s="126"/>
      <c r="C43" s="126"/>
      <c r="D43" s="126"/>
      <c r="E43" s="126"/>
      <c r="F43" s="126"/>
      <c r="G43" s="126"/>
      <c r="H43" s="126"/>
      <c r="I43" s="127"/>
    </row>
    <row r="44" spans="1:9">
      <c r="A44" s="128"/>
      <c r="B44" s="129"/>
      <c r="C44" s="129"/>
      <c r="D44" s="129"/>
      <c r="E44" s="129"/>
      <c r="F44" s="129"/>
      <c r="G44" s="129"/>
      <c r="H44" s="129"/>
      <c r="I44" s="130"/>
    </row>
    <row r="45" spans="1:9">
      <c r="A45" s="128"/>
      <c r="B45" s="129"/>
      <c r="C45" s="129"/>
      <c r="D45" s="129"/>
      <c r="E45" s="129"/>
      <c r="F45" s="129"/>
      <c r="G45" s="129"/>
      <c r="H45" s="129"/>
      <c r="I45" s="130"/>
    </row>
    <row r="46" spans="1:9">
      <c r="A46" s="131"/>
      <c r="B46" s="132"/>
      <c r="C46" s="132"/>
      <c r="D46" s="132"/>
      <c r="E46" s="132"/>
      <c r="F46" s="132"/>
      <c r="G46" s="132"/>
      <c r="H46" s="132"/>
      <c r="I46" s="133"/>
    </row>
    <row r="47" spans="1:9">
      <c r="A47" s="29"/>
      <c r="B47" s="29"/>
      <c r="C47" s="29"/>
      <c r="D47" s="29"/>
      <c r="E47" s="29"/>
      <c r="F47" s="29"/>
      <c r="G47" s="29"/>
      <c r="H47" s="29"/>
      <c r="I47" s="29"/>
    </row>
    <row r="48" spans="1:9">
      <c r="A48" s="123" t="s">
        <v>13</v>
      </c>
      <c r="B48" s="123"/>
      <c r="C48" s="123"/>
      <c r="D48" s="123"/>
    </row>
    <row r="49" spans="1:9">
      <c r="A49" s="125" t="s">
        <v>14</v>
      </c>
      <c r="B49" s="134"/>
      <c r="C49" s="134"/>
      <c r="D49" s="134"/>
      <c r="E49" s="134"/>
      <c r="F49" s="134"/>
      <c r="G49" s="134"/>
      <c r="H49" s="134"/>
      <c r="I49" s="135"/>
    </row>
    <row r="50" spans="1:9">
      <c r="A50" s="136"/>
      <c r="B50" s="137"/>
      <c r="C50" s="137"/>
      <c r="D50" s="137"/>
      <c r="E50" s="137"/>
      <c r="F50" s="137"/>
      <c r="G50" s="137"/>
      <c r="H50" s="137"/>
      <c r="I50" s="138"/>
    </row>
    <row r="51" spans="1:9">
      <c r="A51" s="136"/>
      <c r="B51" s="137"/>
      <c r="C51" s="137"/>
      <c r="D51" s="137"/>
      <c r="E51" s="137"/>
      <c r="F51" s="137"/>
      <c r="G51" s="137"/>
      <c r="H51" s="137"/>
      <c r="I51" s="138"/>
    </row>
    <row r="52" spans="1:9">
      <c r="A52" s="139"/>
      <c r="B52" s="140"/>
      <c r="C52" s="140"/>
      <c r="D52" s="140"/>
      <c r="E52" s="140"/>
      <c r="F52" s="140"/>
      <c r="G52" s="140"/>
      <c r="H52" s="140"/>
      <c r="I52" s="141"/>
    </row>
  </sheetData>
  <sheetProtection algorithmName="SHA-512" hashValue="do1Ck9CVefaxQDo6g50sdgrvJjwIgF1aLnJaR73v5dD3prz7yb5Pi9Graq5U5odSkz8EDT9CbCGCmWOn7WVDuQ==" saltValue="6XRnOe8vyDyEDoVnmldHfg==" spinCount="100000" sheet="1" objects="1" scenarios="1"/>
  <mergeCells count="15">
    <mergeCell ref="A48:D48"/>
    <mergeCell ref="A49:I52"/>
    <mergeCell ref="A14:I17"/>
    <mergeCell ref="A20:I23"/>
    <mergeCell ref="A42:D42"/>
    <mergeCell ref="A43:I46"/>
    <mergeCell ref="A32:D32"/>
    <mergeCell ref="A33:I35"/>
    <mergeCell ref="A37:D37"/>
    <mergeCell ref="A38:I40"/>
    <mergeCell ref="A1:E1"/>
    <mergeCell ref="A4:C4"/>
    <mergeCell ref="A13:C13"/>
    <mergeCell ref="A19:D19"/>
    <mergeCell ref="A5:I8"/>
  </mergeCells>
  <pageMargins left="0.7" right="0.7" top="0.75" bottom="0.75" header="0.3" footer="0.3"/>
  <pageSetup paperSize="5" fitToWidth="0" fitToHeight="0" orientation="portrait" r:id="rId1"/>
  <headerFooter>
    <oddFooter xml:space="preserve">&amp;CInstructions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M96"/>
  <sheetViews>
    <sheetView view="pageLayout" zoomScale="80" zoomScaleNormal="100" zoomScaleSheetLayoutView="91" zoomScalePageLayoutView="80" workbookViewId="0">
      <selection activeCell="A3" sqref="A3:J3"/>
    </sheetView>
  </sheetViews>
  <sheetFormatPr defaultColWidth="9" defaultRowHeight="15.75"/>
  <cols>
    <col min="1" max="1" width="11.5" style="2" customWidth="1"/>
    <col min="2" max="2" width="9.625" style="2" customWidth="1"/>
    <col min="3" max="3" width="18.125" style="2" bestFit="1" customWidth="1"/>
    <col min="4" max="4" width="16" style="2" customWidth="1"/>
    <col min="5" max="5" width="12.625" style="2" customWidth="1"/>
    <col min="6" max="6" width="14.5" style="2" customWidth="1"/>
    <col min="7" max="7" width="11.875" style="2" customWidth="1"/>
    <col min="8" max="8" width="13" style="2" customWidth="1"/>
    <col min="9" max="9" width="11.125" style="2" customWidth="1"/>
    <col min="10" max="10" width="23.5" style="2" customWidth="1"/>
    <col min="11" max="11" width="14.125" style="2" bestFit="1" customWidth="1"/>
    <col min="12" max="16384" width="9" style="2"/>
  </cols>
  <sheetData>
    <row r="1" spans="1:11" ht="32.25" customHeight="1">
      <c r="A1" s="102" t="s">
        <v>15</v>
      </c>
      <c r="B1" s="102"/>
      <c r="C1" s="102"/>
      <c r="D1" s="102"/>
      <c r="E1" s="102"/>
      <c r="F1" s="102"/>
      <c r="G1" s="102"/>
      <c r="H1" s="102"/>
      <c r="I1" s="102"/>
      <c r="J1" s="102"/>
    </row>
    <row r="2" spans="1:11" ht="16.350000000000001" customHeight="1">
      <c r="A2" s="38"/>
      <c r="B2" s="38"/>
      <c r="C2" s="38"/>
      <c r="D2" s="38"/>
      <c r="E2" s="38"/>
      <c r="F2" s="38"/>
      <c r="G2" s="38"/>
      <c r="H2" s="38"/>
      <c r="I2" s="38"/>
      <c r="J2" s="38"/>
    </row>
    <row r="3" spans="1:11" ht="24">
      <c r="A3" s="103" t="s">
        <v>16</v>
      </c>
      <c r="B3" s="103"/>
      <c r="C3" s="103"/>
      <c r="D3" s="103"/>
      <c r="E3" s="103"/>
      <c r="F3" s="103"/>
      <c r="G3" s="103"/>
      <c r="H3" s="103"/>
      <c r="I3" s="103"/>
      <c r="J3" s="103"/>
    </row>
    <row r="4" spans="1:11" ht="24">
      <c r="A4" s="103" t="s">
        <v>17</v>
      </c>
      <c r="B4" s="103"/>
      <c r="C4" s="103"/>
      <c r="D4" s="103"/>
      <c r="E4" s="103"/>
      <c r="F4" s="103"/>
      <c r="G4" s="103"/>
      <c r="H4" s="103"/>
      <c r="I4" s="103"/>
      <c r="J4" s="103"/>
    </row>
    <row r="5" spans="1:11" ht="15.75" customHeight="1">
      <c r="A5" s="33"/>
      <c r="B5" s="104" t="s">
        <v>18</v>
      </c>
      <c r="C5" s="105"/>
      <c r="D5" s="105"/>
      <c r="E5" s="105"/>
      <c r="F5" s="105"/>
      <c r="G5" s="105"/>
      <c r="H5" s="105"/>
      <c r="I5" s="106"/>
      <c r="J5" s="33"/>
    </row>
    <row r="6" spans="1:11" ht="15.75" customHeight="1">
      <c r="A6" s="33"/>
      <c r="B6" s="107"/>
      <c r="C6" s="108"/>
      <c r="D6" s="108"/>
      <c r="E6" s="108"/>
      <c r="F6" s="108"/>
      <c r="G6" s="108"/>
      <c r="H6" s="108"/>
      <c r="I6" s="109"/>
      <c r="J6" s="33"/>
    </row>
    <row r="7" spans="1:11" ht="15.75" customHeight="1">
      <c r="A7" s="33"/>
      <c r="B7" s="107"/>
      <c r="C7" s="108"/>
      <c r="D7" s="108"/>
      <c r="E7" s="108"/>
      <c r="F7" s="108"/>
      <c r="G7" s="108"/>
      <c r="H7" s="108"/>
      <c r="I7" s="109"/>
      <c r="J7" s="33"/>
    </row>
    <row r="8" spans="1:11" ht="15.75" customHeight="1">
      <c r="A8" s="33"/>
      <c r="B8" s="107"/>
      <c r="C8" s="108"/>
      <c r="D8" s="108"/>
      <c r="E8" s="108"/>
      <c r="F8" s="108"/>
      <c r="G8" s="108"/>
      <c r="H8" s="108"/>
      <c r="I8" s="109"/>
      <c r="J8" s="33"/>
    </row>
    <row r="9" spans="1:11" ht="15.75" customHeight="1">
      <c r="A9" s="33"/>
      <c r="B9" s="107"/>
      <c r="C9" s="108"/>
      <c r="D9" s="108"/>
      <c r="E9" s="108"/>
      <c r="F9" s="108"/>
      <c r="G9" s="108"/>
      <c r="H9" s="108"/>
      <c r="I9" s="109"/>
      <c r="J9" s="33"/>
    </row>
    <row r="10" spans="1:11" ht="15.75" customHeight="1">
      <c r="A10" s="33"/>
      <c r="B10" s="107"/>
      <c r="C10" s="108"/>
      <c r="D10" s="108"/>
      <c r="E10" s="108"/>
      <c r="F10" s="108"/>
      <c r="G10" s="108"/>
      <c r="H10" s="108"/>
      <c r="I10" s="109"/>
      <c r="J10" s="33"/>
    </row>
    <row r="11" spans="1:11" ht="15.75" customHeight="1">
      <c r="A11" s="33"/>
      <c r="B11" s="107"/>
      <c r="C11" s="108"/>
      <c r="D11" s="108"/>
      <c r="E11" s="108"/>
      <c r="F11" s="108"/>
      <c r="G11" s="108"/>
      <c r="H11" s="108"/>
      <c r="I11" s="109"/>
      <c r="J11" s="33"/>
    </row>
    <row r="12" spans="1:11" ht="15.75" customHeight="1">
      <c r="A12" s="33"/>
      <c r="B12" s="107"/>
      <c r="C12" s="108"/>
      <c r="D12" s="108"/>
      <c r="E12" s="108"/>
      <c r="F12" s="108"/>
      <c r="G12" s="108"/>
      <c r="H12" s="108"/>
      <c r="I12" s="109"/>
      <c r="J12" s="33"/>
      <c r="K12" s="5"/>
    </row>
    <row r="13" spans="1:11" ht="15.75" customHeight="1">
      <c r="A13" s="33"/>
      <c r="B13" s="107"/>
      <c r="C13" s="108"/>
      <c r="D13" s="108"/>
      <c r="E13" s="108"/>
      <c r="F13" s="108"/>
      <c r="G13" s="108"/>
      <c r="H13" s="108"/>
      <c r="I13" s="109"/>
      <c r="J13" s="33"/>
    </row>
    <row r="14" spans="1:11" ht="18.75">
      <c r="A14" s="33"/>
      <c r="B14" s="110"/>
      <c r="C14" s="111"/>
      <c r="D14" s="111"/>
      <c r="E14" s="111"/>
      <c r="F14" s="111"/>
      <c r="G14" s="111"/>
      <c r="H14" s="111"/>
      <c r="I14" s="112"/>
      <c r="J14" s="33"/>
    </row>
    <row r="15" spans="1:11">
      <c r="A15"/>
      <c r="B15" s="1"/>
      <c r="C15" s="1"/>
      <c r="D15" s="1"/>
      <c r="E15" s="1"/>
      <c r="F15" s="1"/>
      <c r="G15" s="1"/>
      <c r="H15" s="1"/>
      <c r="I15" s="1"/>
    </row>
    <row r="16" spans="1:11" ht="18.75">
      <c r="B16" s="50"/>
      <c r="C16" s="113" t="s">
        <v>19</v>
      </c>
      <c r="D16" s="114"/>
      <c r="E16" s="113" t="s">
        <v>20</v>
      </c>
      <c r="F16" s="114"/>
    </row>
    <row r="17" spans="1:13" ht="73.5" customHeight="1">
      <c r="B17" s="51"/>
      <c r="C17" s="58" t="s">
        <v>21</v>
      </c>
      <c r="D17" s="61" t="s">
        <v>22</v>
      </c>
      <c r="E17" s="58" t="s">
        <v>23</v>
      </c>
      <c r="F17" s="61" t="s">
        <v>24</v>
      </c>
      <c r="M17" s="94"/>
    </row>
    <row r="18" spans="1:13" ht="18.75">
      <c r="B18" s="52" t="s">
        <v>25</v>
      </c>
      <c r="C18" s="57">
        <v>4</v>
      </c>
      <c r="D18" s="57">
        <v>8</v>
      </c>
      <c r="E18" s="57">
        <v>5</v>
      </c>
      <c r="F18" s="57">
        <v>5</v>
      </c>
    </row>
    <row r="19" spans="1:13" ht="18.75">
      <c r="B19" s="52" t="s">
        <v>26</v>
      </c>
      <c r="C19" s="47">
        <v>3</v>
      </c>
      <c r="D19" s="47">
        <v>6</v>
      </c>
      <c r="E19" s="47">
        <v>5</v>
      </c>
      <c r="F19" s="47">
        <v>5</v>
      </c>
    </row>
    <row r="20" spans="1:13" ht="18.75">
      <c r="B20" s="52" t="s">
        <v>27</v>
      </c>
      <c r="C20" s="47">
        <v>5</v>
      </c>
      <c r="D20" s="47">
        <v>12</v>
      </c>
      <c r="E20" s="47">
        <v>5</v>
      </c>
      <c r="F20" s="47">
        <v>5</v>
      </c>
    </row>
    <row r="21" spans="1:13" ht="18.75">
      <c r="B21" s="52" t="s">
        <v>28</v>
      </c>
      <c r="C21" s="47">
        <v>5</v>
      </c>
      <c r="D21" s="47">
        <v>12</v>
      </c>
      <c r="E21" s="47">
        <v>5</v>
      </c>
      <c r="F21" s="47">
        <v>5</v>
      </c>
    </row>
    <row r="22" spans="1:13" ht="19.5" thickBot="1">
      <c r="B22" s="52" t="s">
        <v>29</v>
      </c>
      <c r="C22" s="48">
        <v>3</v>
      </c>
      <c r="D22" s="48">
        <v>12</v>
      </c>
      <c r="E22" s="48">
        <v>5</v>
      </c>
      <c r="F22" s="48">
        <v>5</v>
      </c>
    </row>
    <row r="23" spans="1:13" ht="19.5" customHeight="1" thickTop="1" thickBot="1">
      <c r="B23" s="53" t="s">
        <v>30</v>
      </c>
      <c r="C23" s="60">
        <f>SUM(C18:C22)</f>
        <v>20</v>
      </c>
      <c r="D23" s="60">
        <f>SUM(D18:D22)</f>
        <v>50</v>
      </c>
      <c r="E23" s="59">
        <f>SUM(E18:E22)</f>
        <v>25</v>
      </c>
      <c r="F23" s="60">
        <f>SUM(F18:F22)</f>
        <v>25</v>
      </c>
    </row>
    <row r="24" spans="1:13" ht="18.75">
      <c r="H24" s="31"/>
      <c r="I24" s="31"/>
      <c r="J24" s="17"/>
    </row>
    <row r="25" spans="1:13" ht="18.75">
      <c r="B25" s="9"/>
      <c r="C25" s="31"/>
      <c r="D25" s="31"/>
      <c r="E25" s="31"/>
      <c r="F25" s="31"/>
      <c r="G25" s="31"/>
      <c r="H25" s="31"/>
      <c r="I25" s="30" t="s">
        <v>31</v>
      </c>
      <c r="J25" s="17"/>
    </row>
    <row r="26" spans="1:13" ht="21">
      <c r="A26" s="101" t="s">
        <v>32</v>
      </c>
      <c r="B26" s="101"/>
      <c r="C26" s="101"/>
      <c r="D26" s="101"/>
      <c r="E26" s="55"/>
      <c r="I26" s="30"/>
      <c r="J26" s="30"/>
    </row>
    <row r="27" spans="1:13">
      <c r="A27" s="4"/>
      <c r="B27"/>
      <c r="C27"/>
      <c r="D27"/>
      <c r="E27"/>
    </row>
    <row r="28" spans="1:13" ht="18.75">
      <c r="A28" s="99" t="s">
        <v>33</v>
      </c>
      <c r="B28" s="99"/>
      <c r="C28" s="99"/>
      <c r="D28" s="99"/>
      <c r="E28" s="99"/>
      <c r="F28" s="99"/>
      <c r="G28" s="99"/>
      <c r="H28" s="99"/>
      <c r="I28" s="95">
        <v>0</v>
      </c>
      <c r="J28" s="95"/>
    </row>
    <row r="29" spans="1:13" ht="18.75">
      <c r="A29" s="100" t="s">
        <v>34</v>
      </c>
      <c r="B29" s="100"/>
      <c r="C29" s="100"/>
      <c r="D29" s="100"/>
      <c r="E29" s="100"/>
      <c r="F29" s="100"/>
      <c r="G29" s="100"/>
      <c r="H29" s="10"/>
      <c r="I29" s="95">
        <v>0</v>
      </c>
      <c r="J29" s="95"/>
    </row>
    <row r="30" spans="1:13" ht="18.75">
      <c r="A30" s="11"/>
      <c r="B30" s="12"/>
      <c r="C30" s="12"/>
      <c r="D30" s="12"/>
      <c r="E30" s="12"/>
      <c r="F30" s="12" t="s">
        <v>35</v>
      </c>
      <c r="G30" s="12"/>
      <c r="H30" s="19">
        <f>C23</f>
        <v>20</v>
      </c>
      <c r="I30" s="96">
        <f>(I28*H30)+(I29*H30)</f>
        <v>0</v>
      </c>
      <c r="J30" s="96"/>
    </row>
    <row r="31" spans="1:13" ht="18.75">
      <c r="A31" s="97" t="s">
        <v>36</v>
      </c>
      <c r="B31" s="97"/>
      <c r="C31" s="97"/>
      <c r="D31" s="97"/>
      <c r="E31" s="97"/>
      <c r="F31" s="97"/>
      <c r="G31" s="97"/>
      <c r="H31" s="97"/>
      <c r="I31" s="95">
        <v>0</v>
      </c>
      <c r="J31" s="95"/>
    </row>
    <row r="32" spans="1:13" ht="18.75">
      <c r="A32" s="99" t="s">
        <v>34</v>
      </c>
      <c r="B32" s="99"/>
      <c r="C32" s="99"/>
      <c r="D32" s="99"/>
      <c r="E32" s="99"/>
      <c r="F32" s="99"/>
      <c r="G32" s="99"/>
      <c r="H32" s="10"/>
      <c r="I32" s="95">
        <v>0</v>
      </c>
      <c r="J32" s="95"/>
    </row>
    <row r="33" spans="1:10" ht="18.75">
      <c r="A33" s="11"/>
      <c r="B33" s="12"/>
      <c r="C33" s="12"/>
      <c r="D33" s="12"/>
      <c r="E33" s="12"/>
      <c r="F33" s="12" t="s">
        <v>35</v>
      </c>
      <c r="G33" s="12"/>
      <c r="H33" s="19">
        <f>D23</f>
        <v>50</v>
      </c>
      <c r="I33" s="96">
        <f>(I31*H33)+(I32*H33)</f>
        <v>0</v>
      </c>
      <c r="J33" s="96"/>
    </row>
    <row r="34" spans="1:10" ht="18.75">
      <c r="A34" s="97" t="s">
        <v>37</v>
      </c>
      <c r="B34" s="97"/>
      <c r="C34" s="97"/>
      <c r="D34" s="97"/>
      <c r="E34" s="97"/>
      <c r="F34" s="97"/>
      <c r="G34" s="97"/>
      <c r="H34" s="97"/>
      <c r="I34" s="95">
        <v>0</v>
      </c>
      <c r="J34" s="95"/>
    </row>
    <row r="35" spans="1:10" ht="18.75">
      <c r="A35" s="99" t="s">
        <v>34</v>
      </c>
      <c r="B35" s="99"/>
      <c r="C35" s="99"/>
      <c r="D35" s="99"/>
      <c r="E35" s="99"/>
      <c r="F35" s="99"/>
      <c r="G35" s="99"/>
      <c r="H35" s="10"/>
      <c r="I35" s="95">
        <v>0</v>
      </c>
      <c r="J35" s="95"/>
    </row>
    <row r="36" spans="1:10" ht="18.75">
      <c r="A36" s="11"/>
      <c r="B36" s="12"/>
      <c r="C36" s="12"/>
      <c r="D36" s="12"/>
      <c r="E36" s="12"/>
      <c r="F36" s="12" t="s">
        <v>35</v>
      </c>
      <c r="G36" s="12"/>
      <c r="H36" s="19">
        <f>E23</f>
        <v>25</v>
      </c>
      <c r="I36" s="96">
        <f>(I34*H36)+(I35*H36)</f>
        <v>0</v>
      </c>
      <c r="J36" s="96"/>
    </row>
    <row r="37" spans="1:10" ht="18.75">
      <c r="A37" s="97" t="s">
        <v>38</v>
      </c>
      <c r="B37" s="97"/>
      <c r="C37" s="97"/>
      <c r="D37" s="97"/>
      <c r="E37" s="97"/>
      <c r="F37" s="97"/>
      <c r="G37" s="97"/>
      <c r="H37" s="97"/>
      <c r="I37" s="95">
        <v>0</v>
      </c>
      <c r="J37" s="95"/>
    </row>
    <row r="38" spans="1:10" ht="18.75">
      <c r="A38" s="99" t="s">
        <v>34</v>
      </c>
      <c r="B38" s="99"/>
      <c r="C38" s="99"/>
      <c r="D38" s="99"/>
      <c r="E38" s="99"/>
      <c r="F38" s="99"/>
      <c r="G38" s="99"/>
      <c r="H38" s="10"/>
      <c r="I38" s="95">
        <v>0</v>
      </c>
      <c r="J38" s="95"/>
    </row>
    <row r="39" spans="1:10" ht="18.75">
      <c r="A39" s="11"/>
      <c r="B39" s="12"/>
      <c r="C39" s="12"/>
      <c r="D39" s="12"/>
      <c r="E39" s="12"/>
      <c r="F39" s="12" t="s">
        <v>35</v>
      </c>
      <c r="G39" s="12"/>
      <c r="H39" s="19">
        <f>F23</f>
        <v>25</v>
      </c>
      <c r="I39" s="96">
        <f>(I37*H39)+(I38*H39)</f>
        <v>0</v>
      </c>
      <c r="J39" s="96"/>
    </row>
    <row r="40" spans="1:10" ht="22.5" hidden="1" customHeight="1">
      <c r="A40" s="97" t="s">
        <v>39</v>
      </c>
      <c r="B40" s="97"/>
      <c r="C40" s="97"/>
      <c r="D40" s="97"/>
      <c r="E40" s="97"/>
      <c r="F40" s="97"/>
      <c r="G40" s="97"/>
      <c r="H40" s="97"/>
      <c r="I40" s="95">
        <v>0</v>
      </c>
      <c r="J40" s="95"/>
    </row>
    <row r="41" spans="1:10" ht="23.25" hidden="1" customHeight="1">
      <c r="A41" s="100" t="s">
        <v>34</v>
      </c>
      <c r="B41" s="100"/>
      <c r="C41" s="100"/>
      <c r="D41" s="100"/>
      <c r="E41" s="100"/>
      <c r="F41" s="100"/>
      <c r="G41" s="100"/>
      <c r="H41" s="10"/>
      <c r="I41" s="95">
        <v>0</v>
      </c>
      <c r="J41" s="95"/>
    </row>
    <row r="42" spans="1:10" ht="18.75" hidden="1">
      <c r="A42" s="11"/>
      <c r="B42" s="12"/>
      <c r="C42" s="12"/>
      <c r="D42" s="12"/>
      <c r="E42" s="12"/>
      <c r="F42" s="12" t="s">
        <v>35</v>
      </c>
      <c r="G42" s="12"/>
      <c r="H42" s="19">
        <f>E23</f>
        <v>25</v>
      </c>
      <c r="I42" s="96">
        <f>(I40*H42)+(I41*H42)</f>
        <v>0</v>
      </c>
      <c r="J42" s="96"/>
    </row>
    <row r="43" spans="1:10" ht="23.25" hidden="1" customHeight="1">
      <c r="A43" s="97" t="s">
        <v>40</v>
      </c>
      <c r="B43" s="97"/>
      <c r="C43" s="97"/>
      <c r="D43" s="97"/>
      <c r="E43" s="97"/>
      <c r="F43" s="97"/>
      <c r="G43" s="97"/>
      <c r="H43" s="10"/>
      <c r="I43" s="95">
        <v>0</v>
      </c>
      <c r="J43" s="95"/>
    </row>
    <row r="44" spans="1:10" ht="23.25" hidden="1" customHeight="1">
      <c r="A44" s="100" t="s">
        <v>34</v>
      </c>
      <c r="B44" s="100"/>
      <c r="C44" s="100"/>
      <c r="D44" s="100"/>
      <c r="E44" s="100"/>
      <c r="F44" s="100"/>
      <c r="G44" s="100"/>
      <c r="H44" s="10"/>
      <c r="I44" s="95">
        <v>0</v>
      </c>
      <c r="J44" s="95"/>
    </row>
    <row r="45" spans="1:10" ht="18.75" hidden="1">
      <c r="A45" s="11"/>
      <c r="B45" s="12"/>
      <c r="C45" s="12"/>
      <c r="D45" s="12"/>
      <c r="E45" s="12"/>
      <c r="F45" s="12" t="s">
        <v>35</v>
      </c>
      <c r="G45" s="12"/>
      <c r="H45" s="19">
        <f>F23</f>
        <v>25</v>
      </c>
      <c r="I45" s="96">
        <f>(I43*H45)+(I44*H45)</f>
        <v>0</v>
      </c>
      <c r="J45" s="96"/>
    </row>
    <row r="46" spans="1:10" ht="18.75" hidden="1">
      <c r="A46" s="97" t="s">
        <v>41</v>
      </c>
      <c r="B46" s="97"/>
      <c r="C46" s="97"/>
      <c r="D46" s="97"/>
      <c r="E46" s="97"/>
      <c r="F46" s="97"/>
      <c r="G46" s="97"/>
      <c r="H46" s="97"/>
      <c r="I46" s="95">
        <v>0</v>
      </c>
      <c r="J46" s="95"/>
    </row>
    <row r="47" spans="1:10" ht="23.25" hidden="1" customHeight="1">
      <c r="A47" s="100" t="s">
        <v>34</v>
      </c>
      <c r="B47" s="100"/>
      <c r="C47" s="100"/>
      <c r="D47" s="100"/>
      <c r="E47" s="54"/>
      <c r="F47" s="13"/>
      <c r="G47" s="13"/>
      <c r="H47" s="10"/>
      <c r="I47" s="95">
        <v>0</v>
      </c>
      <c r="J47" s="95"/>
    </row>
    <row r="48" spans="1:10" ht="18.75" hidden="1">
      <c r="A48" s="11"/>
      <c r="B48" s="12"/>
      <c r="C48" s="12"/>
      <c r="D48" s="12"/>
      <c r="E48" s="12"/>
      <c r="F48" s="12" t="s">
        <v>35</v>
      </c>
      <c r="G48" s="12"/>
      <c r="H48" s="19" t="e">
        <f>#REF!</f>
        <v>#REF!</v>
      </c>
      <c r="I48" s="96" t="e">
        <f>(I46*H48)+(I47*H48)</f>
        <v>#REF!</v>
      </c>
      <c r="J48" s="96"/>
    </row>
    <row r="49" spans="1:10" ht="18.75" hidden="1">
      <c r="A49" s="97" t="s">
        <v>42</v>
      </c>
      <c r="B49" s="97"/>
      <c r="C49" s="97"/>
      <c r="D49" s="97"/>
      <c r="E49" s="97"/>
      <c r="F49" s="97"/>
      <c r="G49" s="97"/>
      <c r="H49" s="97"/>
      <c r="I49" s="95">
        <v>0</v>
      </c>
      <c r="J49" s="95"/>
    </row>
    <row r="50" spans="1:10" ht="23.25" hidden="1" customHeight="1">
      <c r="A50" s="100" t="s">
        <v>34</v>
      </c>
      <c r="B50" s="100"/>
      <c r="C50" s="100"/>
      <c r="D50" s="100"/>
      <c r="E50" s="54"/>
      <c r="F50" s="13"/>
      <c r="G50" s="13"/>
      <c r="H50" s="10"/>
      <c r="I50" s="95">
        <v>0</v>
      </c>
      <c r="J50" s="95"/>
    </row>
    <row r="51" spans="1:10" ht="18.75" hidden="1">
      <c r="A51" s="11"/>
      <c r="B51" s="12"/>
      <c r="C51" s="12"/>
      <c r="D51" s="12"/>
      <c r="E51" s="12"/>
      <c r="F51" s="12" t="s">
        <v>35</v>
      </c>
      <c r="G51" s="12"/>
      <c r="H51" s="19" t="e">
        <f>#REF!</f>
        <v>#REF!</v>
      </c>
      <c r="I51" s="96" t="e">
        <f>(I49*H51)+(I50*H51)</f>
        <v>#REF!</v>
      </c>
      <c r="J51" s="96"/>
    </row>
    <row r="52" spans="1:10" ht="18.75" hidden="1" customHeight="1">
      <c r="A52" s="97" t="s">
        <v>43</v>
      </c>
      <c r="B52" s="97"/>
      <c r="C52" s="97"/>
      <c r="D52" s="97"/>
      <c r="E52" s="97"/>
      <c r="F52" s="97"/>
      <c r="G52" s="97"/>
      <c r="H52" s="97"/>
      <c r="I52" s="95">
        <v>0</v>
      </c>
      <c r="J52" s="95"/>
    </row>
    <row r="53" spans="1:10" ht="23.25" hidden="1" customHeight="1">
      <c r="A53" s="99" t="s">
        <v>34</v>
      </c>
      <c r="B53" s="99"/>
      <c r="C53" s="99"/>
      <c r="D53" s="99"/>
      <c r="E53" s="54"/>
      <c r="F53" s="13"/>
      <c r="G53" s="13"/>
      <c r="H53" s="10"/>
      <c r="I53" s="95">
        <v>0</v>
      </c>
      <c r="J53" s="95"/>
    </row>
    <row r="54" spans="1:10" ht="18.75" hidden="1" customHeight="1">
      <c r="A54" s="11"/>
      <c r="B54" s="12"/>
      <c r="C54" s="12"/>
      <c r="D54" s="12"/>
      <c r="E54" s="12"/>
      <c r="F54" s="12" t="s">
        <v>35</v>
      </c>
      <c r="G54" s="12"/>
      <c r="H54" s="19">
        <v>1</v>
      </c>
      <c r="I54" s="96">
        <f>(I52*H54)+(I53*H54)</f>
        <v>0</v>
      </c>
      <c r="J54" s="96"/>
    </row>
    <row r="55" spans="1:10" ht="18.75" hidden="1" customHeight="1">
      <c r="A55" s="97" t="s">
        <v>44</v>
      </c>
      <c r="B55" s="97"/>
      <c r="C55" s="97"/>
      <c r="D55" s="97"/>
      <c r="E55" s="97"/>
      <c r="F55" s="97"/>
      <c r="G55" s="97"/>
      <c r="H55" s="97"/>
      <c r="I55" s="95">
        <v>0</v>
      </c>
      <c r="J55" s="95"/>
    </row>
    <row r="56" spans="1:10" ht="23.25" hidden="1" customHeight="1">
      <c r="A56" s="99" t="s">
        <v>34</v>
      </c>
      <c r="B56" s="99"/>
      <c r="C56" s="99"/>
      <c r="D56" s="99"/>
      <c r="E56" s="54"/>
      <c r="F56" s="13"/>
      <c r="G56" s="13"/>
      <c r="H56" s="10"/>
      <c r="I56" s="95">
        <v>0</v>
      </c>
      <c r="J56" s="95"/>
    </row>
    <row r="57" spans="1:10" ht="18.75" hidden="1" customHeight="1">
      <c r="A57" s="11"/>
      <c r="B57" s="12"/>
      <c r="C57" s="12"/>
      <c r="D57" s="12"/>
      <c r="E57" s="12"/>
      <c r="F57" s="12" t="s">
        <v>35</v>
      </c>
      <c r="G57" s="12"/>
      <c r="H57" s="19">
        <v>1</v>
      </c>
      <c r="I57" s="96">
        <f>(I55*H57)+(I56*H57)</f>
        <v>0</v>
      </c>
      <c r="J57" s="96"/>
    </row>
    <row r="58" spans="1:10" ht="18.75" hidden="1" customHeight="1">
      <c r="A58" s="97" t="s">
        <v>45</v>
      </c>
      <c r="B58" s="97"/>
      <c r="C58" s="97"/>
      <c r="D58" s="97"/>
      <c r="E58" s="97"/>
      <c r="F58" s="97"/>
      <c r="G58" s="97"/>
      <c r="H58" s="97"/>
      <c r="I58" s="95">
        <v>0</v>
      </c>
      <c r="J58" s="95"/>
    </row>
    <row r="59" spans="1:10" ht="23.25" hidden="1" customHeight="1">
      <c r="A59" s="99" t="s">
        <v>34</v>
      </c>
      <c r="B59" s="99"/>
      <c r="C59" s="99"/>
      <c r="D59" s="99"/>
      <c r="E59" s="54"/>
      <c r="F59" s="13"/>
      <c r="G59" s="13"/>
      <c r="H59" s="10"/>
      <c r="I59" s="95">
        <v>0</v>
      </c>
      <c r="J59" s="95"/>
    </row>
    <row r="60" spans="1:10" ht="18.75" hidden="1" customHeight="1">
      <c r="A60" s="11"/>
      <c r="B60" s="12"/>
      <c r="C60" s="12"/>
      <c r="D60" s="12"/>
      <c r="E60" s="12"/>
      <c r="F60" s="12" t="s">
        <v>35</v>
      </c>
      <c r="G60" s="12"/>
      <c r="H60" s="19">
        <v>1</v>
      </c>
      <c r="I60" s="96">
        <f>(I58*H60)+(I59*H60)</f>
        <v>0</v>
      </c>
      <c r="J60" s="96"/>
    </row>
    <row r="61" spans="1:10" ht="18.75" hidden="1" customHeight="1">
      <c r="A61" s="97" t="s">
        <v>46</v>
      </c>
      <c r="B61" s="97"/>
      <c r="C61" s="97"/>
      <c r="D61" s="97"/>
      <c r="E61" s="97"/>
      <c r="F61" s="97"/>
      <c r="G61" s="97"/>
      <c r="H61" s="97"/>
      <c r="I61" s="95">
        <v>0</v>
      </c>
      <c r="J61" s="95"/>
    </row>
    <row r="62" spans="1:10" ht="23.25" hidden="1" customHeight="1">
      <c r="A62" s="100" t="s">
        <v>34</v>
      </c>
      <c r="B62" s="100"/>
      <c r="C62" s="100"/>
      <c r="D62" s="100"/>
      <c r="E62" s="54"/>
      <c r="F62" s="13"/>
      <c r="G62" s="13"/>
      <c r="H62" s="10"/>
      <c r="I62" s="95">
        <v>0</v>
      </c>
      <c r="J62" s="95"/>
    </row>
    <row r="63" spans="1:10" ht="18.75" hidden="1" customHeight="1">
      <c r="A63" s="11"/>
      <c r="B63" s="12"/>
      <c r="C63" s="12"/>
      <c r="D63" s="12"/>
      <c r="E63" s="12"/>
      <c r="F63" s="12" t="s">
        <v>35</v>
      </c>
      <c r="G63" s="12"/>
      <c r="H63" s="19">
        <v>1</v>
      </c>
      <c r="I63" s="96">
        <f>(I61*H63)+(I62*H63)</f>
        <v>0</v>
      </c>
      <c r="J63" s="96"/>
    </row>
    <row r="64" spans="1:10" ht="18.75" hidden="1" customHeight="1">
      <c r="A64" s="97" t="s">
        <v>47</v>
      </c>
      <c r="B64" s="97"/>
      <c r="C64" s="97"/>
      <c r="D64" s="97"/>
      <c r="E64" s="97"/>
      <c r="F64" s="97"/>
      <c r="G64" s="97"/>
      <c r="H64" s="97"/>
      <c r="I64" s="95">
        <v>0</v>
      </c>
      <c r="J64" s="95"/>
    </row>
    <row r="65" spans="1:10" ht="23.25" hidden="1" customHeight="1">
      <c r="A65" s="99" t="s">
        <v>34</v>
      </c>
      <c r="B65" s="99"/>
      <c r="C65" s="99"/>
      <c r="D65" s="99"/>
      <c r="E65" s="54"/>
      <c r="F65" s="13"/>
      <c r="G65" s="13"/>
      <c r="H65" s="10"/>
      <c r="I65" s="95">
        <v>0</v>
      </c>
      <c r="J65" s="95"/>
    </row>
    <row r="66" spans="1:10" ht="18.75" hidden="1" customHeight="1">
      <c r="A66" s="11"/>
      <c r="B66" s="12"/>
      <c r="C66" s="12"/>
      <c r="D66" s="12"/>
      <c r="E66" s="12"/>
      <c r="F66" s="12" t="s">
        <v>35</v>
      </c>
      <c r="G66" s="12"/>
      <c r="H66" s="19">
        <v>1</v>
      </c>
      <c r="I66" s="96">
        <f>(I64*H66)+(I65*H66)</f>
        <v>0</v>
      </c>
      <c r="J66" s="96"/>
    </row>
    <row r="67" spans="1:10" ht="18.75" hidden="1" customHeight="1">
      <c r="A67" s="97" t="s">
        <v>48</v>
      </c>
      <c r="B67" s="97"/>
      <c r="C67" s="97"/>
      <c r="D67" s="97"/>
      <c r="E67" s="97"/>
      <c r="F67" s="97"/>
      <c r="G67" s="97"/>
      <c r="H67" s="97"/>
      <c r="I67" s="95">
        <v>0</v>
      </c>
      <c r="J67" s="95"/>
    </row>
    <row r="68" spans="1:10" ht="23.25" hidden="1" customHeight="1">
      <c r="A68" s="99" t="s">
        <v>34</v>
      </c>
      <c r="B68" s="99"/>
      <c r="C68" s="99"/>
      <c r="D68" s="99"/>
      <c r="E68" s="54"/>
      <c r="F68" s="13"/>
      <c r="G68" s="13"/>
      <c r="H68" s="10"/>
      <c r="I68" s="95">
        <v>0</v>
      </c>
      <c r="J68" s="95"/>
    </row>
    <row r="69" spans="1:10" ht="18.75" hidden="1" customHeight="1">
      <c r="A69" s="11"/>
      <c r="B69" s="12"/>
      <c r="C69" s="12"/>
      <c r="D69" s="12"/>
      <c r="E69" s="12"/>
      <c r="F69" s="12" t="s">
        <v>35</v>
      </c>
      <c r="G69" s="12"/>
      <c r="H69" s="19">
        <v>1</v>
      </c>
      <c r="I69" s="96">
        <f>(I67*H69)+(I68*H69)</f>
        <v>0</v>
      </c>
      <c r="J69" s="96"/>
    </row>
    <row r="70" spans="1:10" ht="18.75" hidden="1" customHeight="1">
      <c r="A70" s="97" t="s">
        <v>49</v>
      </c>
      <c r="B70" s="97"/>
      <c r="C70" s="97"/>
      <c r="D70" s="97"/>
      <c r="E70" s="97"/>
      <c r="F70" s="97"/>
      <c r="G70" s="97"/>
      <c r="H70" s="97"/>
      <c r="I70" s="95">
        <v>0</v>
      </c>
      <c r="J70" s="95"/>
    </row>
    <row r="71" spans="1:10" ht="23.25" hidden="1" customHeight="1">
      <c r="A71" s="99" t="s">
        <v>34</v>
      </c>
      <c r="B71" s="99"/>
      <c r="C71" s="99"/>
      <c r="D71" s="99"/>
      <c r="E71" s="54"/>
      <c r="F71" s="13"/>
      <c r="G71" s="13"/>
      <c r="H71" s="10"/>
      <c r="I71" s="95">
        <v>0</v>
      </c>
      <c r="J71" s="95"/>
    </row>
    <row r="72" spans="1:10" ht="18.75" hidden="1" customHeight="1">
      <c r="A72" s="11"/>
      <c r="B72" s="12"/>
      <c r="C72" s="12"/>
      <c r="D72" s="12"/>
      <c r="E72" s="12"/>
      <c r="F72" s="12" t="s">
        <v>35</v>
      </c>
      <c r="G72" s="12"/>
      <c r="H72" s="19">
        <v>1</v>
      </c>
      <c r="I72" s="96">
        <f>(I70*H72)+(I71*H72)</f>
        <v>0</v>
      </c>
      <c r="J72" s="96"/>
    </row>
    <row r="73" spans="1:10" ht="18.75" hidden="1" customHeight="1">
      <c r="A73" s="97" t="s">
        <v>50</v>
      </c>
      <c r="B73" s="97"/>
      <c r="C73" s="97"/>
      <c r="D73" s="97"/>
      <c r="E73" s="97"/>
      <c r="F73" s="97"/>
      <c r="G73" s="97"/>
      <c r="H73" s="97"/>
      <c r="I73" s="95">
        <v>0</v>
      </c>
      <c r="J73" s="95"/>
    </row>
    <row r="74" spans="1:10" ht="23.25" hidden="1" customHeight="1">
      <c r="A74" s="99" t="s">
        <v>34</v>
      </c>
      <c r="B74" s="99"/>
      <c r="C74" s="99"/>
      <c r="D74" s="99"/>
      <c r="E74" s="54"/>
      <c r="F74" s="13"/>
      <c r="G74" s="13"/>
      <c r="H74" s="10"/>
      <c r="I74" s="95">
        <v>0</v>
      </c>
      <c r="J74" s="95"/>
    </row>
    <row r="75" spans="1:10" ht="18.75" hidden="1" customHeight="1">
      <c r="A75" s="11"/>
      <c r="B75" s="12"/>
      <c r="C75" s="12"/>
      <c r="D75" s="12"/>
      <c r="E75" s="12"/>
      <c r="F75" s="12" t="s">
        <v>35</v>
      </c>
      <c r="G75" s="12"/>
      <c r="H75" s="19">
        <v>1</v>
      </c>
      <c r="I75" s="96">
        <f>(I73*H75)+(I74*H75)</f>
        <v>0</v>
      </c>
      <c r="J75" s="96"/>
    </row>
    <row r="76" spans="1:10" ht="18.75" hidden="1" customHeight="1">
      <c r="A76" s="97" t="s">
        <v>51</v>
      </c>
      <c r="B76" s="97"/>
      <c r="C76" s="97"/>
      <c r="D76" s="97"/>
      <c r="E76" s="97"/>
      <c r="F76" s="97"/>
      <c r="G76" s="97"/>
      <c r="H76" s="97"/>
      <c r="I76" s="95">
        <v>0</v>
      </c>
      <c r="J76" s="95"/>
    </row>
    <row r="77" spans="1:10" ht="23.25" hidden="1" customHeight="1">
      <c r="A77" s="99" t="s">
        <v>52</v>
      </c>
      <c r="B77" s="99"/>
      <c r="C77" s="99"/>
      <c r="D77" s="99"/>
      <c r="E77" s="54"/>
      <c r="F77" s="13"/>
      <c r="G77" s="13"/>
      <c r="H77" s="10"/>
      <c r="I77" s="95">
        <v>0</v>
      </c>
      <c r="J77" s="95"/>
    </row>
    <row r="78" spans="1:10" ht="18.75" hidden="1" customHeight="1">
      <c r="A78" s="11"/>
      <c r="B78" s="12"/>
      <c r="C78" s="12"/>
      <c r="D78" s="12"/>
      <c r="E78" s="12"/>
      <c r="F78" s="12" t="s">
        <v>35</v>
      </c>
      <c r="G78" s="12"/>
      <c r="H78" s="19">
        <v>0</v>
      </c>
      <c r="I78" s="96">
        <f>(I76*H78)+(I77*H78)</f>
        <v>0</v>
      </c>
      <c r="J78" s="96"/>
    </row>
    <row r="79" spans="1:10" ht="16.5" thickBot="1">
      <c r="A79" s="3"/>
      <c r="B79" s="3"/>
      <c r="C79" s="3"/>
      <c r="D79" s="3"/>
      <c r="E79" s="3"/>
      <c r="J79" s="7"/>
    </row>
    <row r="80" spans="1:10" ht="21.75" customHeight="1" thickBot="1">
      <c r="A80" s="101" t="s">
        <v>53</v>
      </c>
      <c r="B80" s="101"/>
      <c r="C80" s="101"/>
      <c r="D80" s="101"/>
      <c r="E80" s="55"/>
      <c r="H80" s="6"/>
      <c r="I80" s="56"/>
      <c r="J80" s="36">
        <v>0.105</v>
      </c>
    </row>
    <row r="81" spans="1:11">
      <c r="A81" s="3"/>
      <c r="B81" s="3"/>
      <c r="C81" s="3"/>
      <c r="D81" s="3"/>
      <c r="E81" s="3"/>
      <c r="J81" s="7"/>
    </row>
    <row r="82" spans="1:11" ht="18.75">
      <c r="A82" s="119" t="s">
        <v>54</v>
      </c>
      <c r="B82" s="119"/>
      <c r="C82" s="119"/>
      <c r="D82" s="119"/>
      <c r="E82" s="119"/>
      <c r="F82" s="119"/>
      <c r="G82" s="119"/>
      <c r="H82" s="119"/>
      <c r="I82" s="118">
        <f>(A_Materials*A_qty)+(B_Materials*B_qty)+(C_Materials*C_qty)+(D_Materials*D_QTY)</f>
        <v>0</v>
      </c>
      <c r="J82" s="118"/>
    </row>
    <row r="83" spans="1:11" ht="18.75">
      <c r="A83" s="120" t="s">
        <v>55</v>
      </c>
      <c r="B83" s="120"/>
      <c r="C83" s="120"/>
      <c r="D83" s="120"/>
      <c r="E83" s="120"/>
      <c r="F83" s="120"/>
      <c r="G83" s="120"/>
      <c r="H83" s="120"/>
      <c r="I83" s="115">
        <f>(A_PBLOP*A_qty)+(B_PBLOP*B_qty)+(C_PBLOP*C_qty)+(D_PBLOP*D_QTY)</f>
        <v>0</v>
      </c>
      <c r="J83" s="115"/>
    </row>
    <row r="84" spans="1:11" ht="18.75">
      <c r="A84" s="120" t="s">
        <v>56</v>
      </c>
      <c r="B84" s="120"/>
      <c r="C84" s="120"/>
      <c r="D84" s="120"/>
      <c r="E84" s="120"/>
      <c r="F84" s="120"/>
      <c r="G84" s="120"/>
      <c r="H84" s="120"/>
      <c r="I84" s="117">
        <v>0</v>
      </c>
      <c r="J84" s="117"/>
      <c r="K84" s="39"/>
    </row>
    <row r="85" spans="1:11" ht="18.75">
      <c r="A85" s="121" t="s">
        <v>57</v>
      </c>
      <c r="B85" s="121"/>
      <c r="C85" s="121"/>
      <c r="D85" s="121"/>
      <c r="E85" s="121"/>
      <c r="F85" s="121"/>
      <c r="G85" s="121"/>
      <c r="H85" s="121"/>
      <c r="I85" s="115">
        <f>(I83+I84)*AREATAX</f>
        <v>0</v>
      </c>
      <c r="J85" s="115"/>
    </row>
    <row r="86" spans="1:11" ht="18.75">
      <c r="A86" s="9"/>
      <c r="B86" s="9"/>
      <c r="J86" s="7"/>
    </row>
    <row r="87" spans="1:11" ht="24" customHeight="1">
      <c r="A87" s="9"/>
      <c r="B87" s="9"/>
      <c r="J87" s="7"/>
    </row>
    <row r="88" spans="1:11" ht="21">
      <c r="A88" s="98" t="s">
        <v>58</v>
      </c>
      <c r="B88" s="98"/>
      <c r="C88" s="98"/>
      <c r="D88" s="98"/>
      <c r="E88" s="98"/>
      <c r="F88" s="98"/>
      <c r="G88" s="98"/>
      <c r="H88" s="98"/>
      <c r="I88" s="116">
        <f>I82+I83+I84+I85</f>
        <v>0</v>
      </c>
      <c r="J88" s="116"/>
    </row>
    <row r="89" spans="1:11" ht="21">
      <c r="A89" s="14"/>
      <c r="B89" s="14"/>
      <c r="C89" s="14"/>
      <c r="D89" s="14"/>
      <c r="E89" s="14"/>
      <c r="F89" s="14"/>
      <c r="G89" s="14"/>
      <c r="H89" s="14"/>
      <c r="I89" s="15"/>
      <c r="J89" s="15"/>
    </row>
    <row r="92" spans="1:11">
      <c r="B92" s="39"/>
      <c r="C92" s="39"/>
    </row>
    <row r="93" spans="1:11">
      <c r="B93" s="39"/>
      <c r="C93" s="39"/>
    </row>
    <row r="94" spans="1:11">
      <c r="B94" s="39"/>
      <c r="C94" s="39"/>
    </row>
    <row r="95" spans="1:11">
      <c r="B95" s="39"/>
      <c r="C95" s="39"/>
    </row>
    <row r="96" spans="1:11">
      <c r="C96" s="39"/>
    </row>
  </sheetData>
  <sheetProtection algorithmName="SHA-512" hashValue="Y64EOuKJB1vvjJIHi4ayo6N4O203Vc7231LYClwMBzJI8Ki4zxy1YHvyJhMUxgQbpWsg54O15iIpqXPmdMXeSw==" saltValue="Em9dt8evN7+twR+i/cRCpw==" spinCount="100000" sheet="1" objects="1" scenarios="1"/>
  <mergeCells count="103">
    <mergeCell ref="A82:H82"/>
    <mergeCell ref="A83:H83"/>
    <mergeCell ref="A84:H84"/>
    <mergeCell ref="A85:H85"/>
    <mergeCell ref="I42:J42"/>
    <mergeCell ref="I69:J69"/>
    <mergeCell ref="I68:J68"/>
    <mergeCell ref="I38:J38"/>
    <mergeCell ref="I62:J62"/>
    <mergeCell ref="I63:J63"/>
    <mergeCell ref="I60:J60"/>
    <mergeCell ref="I59:J59"/>
    <mergeCell ref="I58:J58"/>
    <mergeCell ref="I64:J64"/>
    <mergeCell ref="I57:J57"/>
    <mergeCell ref="I56:J56"/>
    <mergeCell ref="I45:J45"/>
    <mergeCell ref="I43:J43"/>
    <mergeCell ref="I55:J55"/>
    <mergeCell ref="I44:J44"/>
    <mergeCell ref="I61:J61"/>
    <mergeCell ref="I51:J51"/>
    <mergeCell ref="I50:J50"/>
    <mergeCell ref="I49:J49"/>
    <mergeCell ref="I83:J83"/>
    <mergeCell ref="I85:J85"/>
    <mergeCell ref="I71:J71"/>
    <mergeCell ref="I72:J72"/>
    <mergeCell ref="I88:J88"/>
    <mergeCell ref="I84:J84"/>
    <mergeCell ref="I82:J82"/>
    <mergeCell ref="I78:J78"/>
    <mergeCell ref="I76:J76"/>
    <mergeCell ref="I75:J75"/>
    <mergeCell ref="A1:J1"/>
    <mergeCell ref="A3:J3"/>
    <mergeCell ref="A4:J4"/>
    <mergeCell ref="A28:H28"/>
    <mergeCell ref="A31:H31"/>
    <mergeCell ref="I29:J29"/>
    <mergeCell ref="I32:J32"/>
    <mergeCell ref="A29:G29"/>
    <mergeCell ref="I35:J35"/>
    <mergeCell ref="A35:G35"/>
    <mergeCell ref="B5:I14"/>
    <mergeCell ref="A32:G32"/>
    <mergeCell ref="A26:D26"/>
    <mergeCell ref="A34:H34"/>
    <mergeCell ref="I28:J28"/>
    <mergeCell ref="I30:J30"/>
    <mergeCell ref="I31:J31"/>
    <mergeCell ref="I33:J33"/>
    <mergeCell ref="I34:J34"/>
    <mergeCell ref="E16:F16"/>
    <mergeCell ref="C16:D16"/>
    <mergeCell ref="I36:J36"/>
    <mergeCell ref="A80:D80"/>
    <mergeCell ref="A68:D68"/>
    <mergeCell ref="A71:D71"/>
    <mergeCell ref="A67:H67"/>
    <mergeCell ref="A73:H73"/>
    <mergeCell ref="A70:H70"/>
    <mergeCell ref="A74:D74"/>
    <mergeCell ref="I54:J54"/>
    <mergeCell ref="I53:J53"/>
    <mergeCell ref="I52:J52"/>
    <mergeCell ref="I48:J48"/>
    <mergeCell ref="I47:J47"/>
    <mergeCell ref="I46:J46"/>
    <mergeCell ref="I65:J65"/>
    <mergeCell ref="I66:J66"/>
    <mergeCell ref="A43:G43"/>
    <mergeCell ref="A37:H37"/>
    <mergeCell ref="A40:H40"/>
    <mergeCell ref="A41:G41"/>
    <mergeCell ref="A38:G38"/>
    <mergeCell ref="A55:H55"/>
    <mergeCell ref="A65:D65"/>
    <mergeCell ref="A58:H58"/>
    <mergeCell ref="I37:J37"/>
    <mergeCell ref="I39:J39"/>
    <mergeCell ref="I41:J41"/>
    <mergeCell ref="I40:J40"/>
    <mergeCell ref="A76:H76"/>
    <mergeCell ref="A88:H88"/>
    <mergeCell ref="A77:D77"/>
    <mergeCell ref="I77:J77"/>
    <mergeCell ref="I74:J74"/>
    <mergeCell ref="I73:J73"/>
    <mergeCell ref="I70:J70"/>
    <mergeCell ref="I67:J67"/>
    <mergeCell ref="A59:D59"/>
    <mergeCell ref="A64:H64"/>
    <mergeCell ref="A61:H61"/>
    <mergeCell ref="A62:D62"/>
    <mergeCell ref="A47:D47"/>
    <mergeCell ref="A46:H46"/>
    <mergeCell ref="A53:D53"/>
    <mergeCell ref="A50:D50"/>
    <mergeCell ref="A52:H52"/>
    <mergeCell ref="A49:H49"/>
    <mergeCell ref="A44:G44"/>
    <mergeCell ref="A56:D56"/>
  </mergeCells>
  <phoneticPr fontId="28" type="noConversion"/>
  <dataValidations disablePrompts="1" count="3">
    <dataValidation allowBlank="1" showInputMessage="1" showErrorMessage="1" prompt="Permits, Bonds, Labor, Overhead &amp; Profit. These items are all taxed." sqref="A29:G29" xr:uid="{0E68F8FF-DC39-4B89-9473-94F58EDD4B70}"/>
    <dataValidation allowBlank="1" showInputMessage="1" showErrorMessage="1" promptTitle="Tax on all non-tangible items" prompt="Per WA DOR Special Notice August 4, 2009. This includes items such as permits that may not be taxed upon purchase by the contractor from the permitting authority, these will be taxed upon weatheriztion invoicing to KCHA." sqref="I83:J84" xr:uid="{AE770B0B-ABCF-46CB-964E-140948F4FFE0}"/>
    <dataValidation allowBlank="1" showInputMessage="1" showErrorMessage="1" prompt="Materials and Equipment costs per unit" sqref="I28:J28" xr:uid="{872EDC06-C2DF-4119-A903-33BAB8667953}"/>
  </dataValidations>
  <pageMargins left="0.7" right="0.7" top="0.75" bottom="0.75" header="0.3" footer="0.3"/>
  <pageSetup paperSize="5" scale="60" fitToHeight="0" orientation="portrait" horizontalDpi="204" verticalDpi="192" r:id="rId1"/>
  <headerFooter>
    <oddHeader>&amp;C&amp;"-,Bold"&amp;16BASE BID</oddHeader>
    <oddFooter>&amp;L&amp;12EXHIBIT C, Form of Proposal&amp;CBase Bid&amp;RPage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F4574-1850-4211-BF1E-2CE1F4560A68}">
  <dimension ref="A1:Q27"/>
  <sheetViews>
    <sheetView workbookViewId="0">
      <selection activeCell="P6" sqref="P6:P8"/>
    </sheetView>
  </sheetViews>
  <sheetFormatPr defaultRowHeight="15"/>
  <cols>
    <col min="2" max="2" width="10.875" customWidth="1"/>
    <col min="8" max="8" width="12" customWidth="1"/>
    <col min="10" max="10" width="15" customWidth="1"/>
    <col min="15" max="15" width="10.375" bestFit="1" customWidth="1"/>
    <col min="16" max="16" width="16.125" customWidth="1"/>
    <col min="17" max="17" width="10.125" customWidth="1"/>
  </cols>
  <sheetData>
    <row r="1" spans="1:17">
      <c r="A1" s="165" t="s">
        <v>59</v>
      </c>
      <c r="B1" s="165"/>
      <c r="C1" s="165"/>
      <c r="D1" s="165"/>
      <c r="E1" s="165"/>
      <c r="F1" s="165"/>
      <c r="G1" s="165"/>
      <c r="H1" s="165"/>
      <c r="I1" s="165"/>
      <c r="J1" s="165"/>
      <c r="K1" s="165"/>
      <c r="L1" s="165"/>
      <c r="M1" s="165"/>
      <c r="N1" s="165"/>
      <c r="O1" s="165"/>
      <c r="P1" s="165"/>
    </row>
    <row r="2" spans="1:17">
      <c r="A2" s="165"/>
      <c r="B2" s="165"/>
      <c r="C2" s="165"/>
      <c r="D2" s="165"/>
      <c r="E2" s="165"/>
      <c r="F2" s="165"/>
      <c r="G2" s="165"/>
      <c r="H2" s="165"/>
      <c r="I2" s="165"/>
      <c r="J2" s="165"/>
      <c r="K2" s="165"/>
      <c r="L2" s="165"/>
      <c r="M2" s="165"/>
      <c r="N2" s="165"/>
      <c r="O2" s="165"/>
      <c r="P2" s="165"/>
    </row>
    <row r="3" spans="1:17">
      <c r="A3" s="167" t="s">
        <v>60</v>
      </c>
      <c r="B3" s="167"/>
      <c r="C3">
        <v>4</v>
      </c>
    </row>
    <row r="4" spans="1:17" ht="43.5" customHeight="1">
      <c r="J4" s="64" t="s">
        <v>61</v>
      </c>
      <c r="K4" t="str">
        <f>'Base Bid'!B18</f>
        <v>Bldg 6</v>
      </c>
      <c r="L4" t="str">
        <f>'Base Bid'!B19</f>
        <v>Bldg 18</v>
      </c>
      <c r="M4" t="str">
        <f>'Base Bid'!B20</f>
        <v>Bldg 19</v>
      </c>
      <c r="N4" t="str">
        <f>'Base Bid'!B21</f>
        <v>Bldg 23</v>
      </c>
      <c r="O4" t="str">
        <f>'Base Bid'!B22</f>
        <v>Bldg 24</v>
      </c>
      <c r="P4" s="85" t="s">
        <v>62</v>
      </c>
      <c r="Q4" t="s">
        <v>63</v>
      </c>
    </row>
    <row r="5" spans="1:17">
      <c r="A5" s="78"/>
      <c r="B5" s="78"/>
      <c r="C5" s="78"/>
      <c r="D5" s="78"/>
      <c r="E5" s="78"/>
      <c r="F5" s="78"/>
      <c r="G5" s="78"/>
      <c r="H5" s="78"/>
      <c r="I5" s="78"/>
      <c r="J5" s="77"/>
      <c r="K5" s="73">
        <f>'Base Bid'!C18</f>
        <v>4</v>
      </c>
      <c r="L5" s="73">
        <f>'Base Bid'!C19</f>
        <v>3</v>
      </c>
      <c r="M5" s="73">
        <f>'Base Bid'!C20</f>
        <v>5</v>
      </c>
      <c r="N5" s="73">
        <f>'Base Bid'!C21</f>
        <v>5</v>
      </c>
      <c r="O5" s="73">
        <f>'Base Bid'!C22</f>
        <v>3</v>
      </c>
    </row>
    <row r="6" spans="1:17" ht="18.75">
      <c r="A6" s="168" t="str">
        <f>'Base Bid'!A28</f>
        <v>(A) Bathroom Whole House Fan Material Cost per Unit</v>
      </c>
      <c r="B6" s="168"/>
      <c r="C6" s="168"/>
      <c r="D6" s="168"/>
      <c r="E6" s="168"/>
      <c r="F6" s="168"/>
      <c r="G6" s="168"/>
      <c r="H6" s="168"/>
      <c r="I6" s="69">
        <f>A_Materials</f>
        <v>0</v>
      </c>
      <c r="J6" s="16"/>
      <c r="K6" s="70">
        <f>K5*I6</f>
        <v>0</v>
      </c>
      <c r="L6" s="70">
        <f>L5*I6</f>
        <v>0</v>
      </c>
      <c r="M6" s="70">
        <f>M5*I6</f>
        <v>0</v>
      </c>
      <c r="N6" s="70">
        <f>N5*I6</f>
        <v>0</v>
      </c>
      <c r="O6" s="70">
        <f>O5*I6</f>
        <v>0</v>
      </c>
      <c r="P6" s="166">
        <f>I6+I7+J7</f>
        <v>0</v>
      </c>
    </row>
    <row r="7" spans="1:17" ht="18.75">
      <c r="A7" s="169" t="s">
        <v>34</v>
      </c>
      <c r="B7" s="169"/>
      <c r="C7" s="169"/>
      <c r="D7" s="169"/>
      <c r="E7" s="169"/>
      <c r="F7" s="169"/>
      <c r="G7" s="169"/>
      <c r="H7" s="62"/>
      <c r="I7" s="65">
        <f>A_PBLOP</f>
        <v>0</v>
      </c>
      <c r="J7" s="83">
        <f>I7*AREATAX</f>
        <v>0</v>
      </c>
      <c r="K7" s="71">
        <f>K5*(I7+J7)</f>
        <v>0</v>
      </c>
      <c r="L7" s="71">
        <f>L5*(I7+J7)</f>
        <v>0</v>
      </c>
      <c r="M7" s="71">
        <f>M5*(I7+J7)</f>
        <v>0</v>
      </c>
      <c r="N7" s="71">
        <f>N5*(I7+J7)</f>
        <v>0</v>
      </c>
      <c r="O7" s="71">
        <f>O5*(I7+J7)</f>
        <v>0</v>
      </c>
      <c r="P7" s="166"/>
    </row>
    <row r="8" spans="1:17" ht="18.75">
      <c r="A8" s="79"/>
      <c r="B8" s="80"/>
      <c r="C8" s="80"/>
      <c r="D8" s="80"/>
      <c r="E8" s="80"/>
      <c r="F8" s="80"/>
      <c r="G8" s="80"/>
      <c r="H8" s="81"/>
      <c r="I8" s="82" t="s">
        <v>64</v>
      </c>
      <c r="J8" s="82"/>
      <c r="K8" s="72">
        <f>SUM(K6:K7)</f>
        <v>0</v>
      </c>
      <c r="L8" s="72">
        <f>SUM(L6:L7)</f>
        <v>0</v>
      </c>
      <c r="M8" s="72">
        <f t="shared" ref="M8:O8" si="0">SUM(M6:M7)</f>
        <v>0</v>
      </c>
      <c r="N8" s="72">
        <f t="shared" si="0"/>
        <v>0</v>
      </c>
      <c r="O8" s="72">
        <f t="shared" si="0"/>
        <v>0</v>
      </c>
      <c r="P8" s="166"/>
    </row>
    <row r="9" spans="1:17" ht="18.75">
      <c r="A9" s="74"/>
      <c r="B9" s="75"/>
      <c r="C9" s="75"/>
      <c r="D9" s="75"/>
      <c r="E9" s="75"/>
      <c r="F9" s="75"/>
      <c r="G9" s="75"/>
      <c r="H9" s="76"/>
      <c r="I9" s="77"/>
      <c r="J9" s="77"/>
      <c r="K9" s="73">
        <f>'Base Bid'!D18</f>
        <v>8</v>
      </c>
      <c r="L9" s="73">
        <f>'Base Bid'!D19</f>
        <v>6</v>
      </c>
      <c r="M9" s="73">
        <f>'Base Bid'!D20</f>
        <v>12</v>
      </c>
      <c r="N9" s="73">
        <f>'Base Bid'!D21</f>
        <v>12</v>
      </c>
      <c r="O9" s="73">
        <f>'Base Bid'!D22</f>
        <v>12</v>
      </c>
    </row>
    <row r="10" spans="1:17" ht="18.75">
      <c r="A10" s="162" t="str">
        <f>'Base Bid'!A31</f>
        <v>(B) Bathroom Motion Sensor / Humidistat Module Material Cost per Unit</v>
      </c>
      <c r="B10" s="162"/>
      <c r="C10" s="162"/>
      <c r="D10" s="162"/>
      <c r="E10" s="162"/>
      <c r="F10" s="162"/>
      <c r="G10" s="162"/>
      <c r="H10" s="162"/>
      <c r="I10" s="69">
        <f>B_Materials</f>
        <v>0</v>
      </c>
      <c r="J10" s="69"/>
      <c r="K10" s="70">
        <f>I10*K9</f>
        <v>0</v>
      </c>
      <c r="L10" s="70">
        <f>I10*L9</f>
        <v>0</v>
      </c>
      <c r="M10" s="70">
        <f>I10*M9</f>
        <v>0</v>
      </c>
      <c r="N10" s="70">
        <f>I10*N9</f>
        <v>0</v>
      </c>
      <c r="O10" s="70">
        <f>I10*O9</f>
        <v>0</v>
      </c>
      <c r="P10" s="166">
        <f>I10+I11+J11</f>
        <v>0</v>
      </c>
    </row>
    <row r="11" spans="1:17" ht="18.75">
      <c r="A11" s="161" t="s">
        <v>34</v>
      </c>
      <c r="B11" s="161"/>
      <c r="C11" s="161"/>
      <c r="D11" s="161"/>
      <c r="E11" s="161"/>
      <c r="F11" s="161"/>
      <c r="G11" s="161"/>
      <c r="H11" s="62"/>
      <c r="I11" s="65">
        <f>B_PBLOP</f>
        <v>0</v>
      </c>
      <c r="J11" s="83">
        <f>I11*AREATAX</f>
        <v>0</v>
      </c>
      <c r="K11" s="71">
        <f>K9*($I11+$J11)</f>
        <v>0</v>
      </c>
      <c r="L11" s="71">
        <f>L9*($I11+$J11)</f>
        <v>0</v>
      </c>
      <c r="M11" s="71">
        <f>M9*($I11+$J11)</f>
        <v>0</v>
      </c>
      <c r="N11" s="71">
        <f>N9*($I11+$J11)</f>
        <v>0</v>
      </c>
      <c r="O11" s="71">
        <f>O9*($I11+$J11)</f>
        <v>0</v>
      </c>
      <c r="P11" s="166"/>
    </row>
    <row r="12" spans="1:17" ht="18.75">
      <c r="A12" s="79"/>
      <c r="B12" s="80"/>
      <c r="C12" s="80"/>
      <c r="D12" s="80"/>
      <c r="E12" s="80"/>
      <c r="F12" s="80"/>
      <c r="G12" s="80"/>
      <c r="H12" s="81"/>
      <c r="I12" s="82" t="s">
        <v>64</v>
      </c>
      <c r="J12" s="82"/>
      <c r="K12" s="72">
        <f>K10+K11</f>
        <v>0</v>
      </c>
      <c r="L12" s="72">
        <f t="shared" ref="L12:O12" si="1">L10+L11</f>
        <v>0</v>
      </c>
      <c r="M12" s="72">
        <f t="shared" si="1"/>
        <v>0</v>
      </c>
      <c r="N12" s="72">
        <f t="shared" si="1"/>
        <v>0</v>
      </c>
      <c r="O12" s="72">
        <f t="shared" si="1"/>
        <v>0</v>
      </c>
      <c r="P12" s="166"/>
    </row>
    <row r="13" spans="1:17" ht="18.75">
      <c r="A13" s="74"/>
      <c r="B13" s="75"/>
      <c r="C13" s="75"/>
      <c r="D13" s="75"/>
      <c r="E13" s="75"/>
      <c r="F13" s="75"/>
      <c r="G13" s="75"/>
      <c r="H13" s="76"/>
      <c r="I13" s="77"/>
      <c r="J13" s="77"/>
      <c r="K13" s="73">
        <f>'Base Bid'!E18</f>
        <v>5</v>
      </c>
      <c r="L13" s="73">
        <f>'Base Bid'!E19</f>
        <v>5</v>
      </c>
      <c r="M13" s="73">
        <f>'Base Bid'!E19</f>
        <v>5</v>
      </c>
      <c r="N13" s="73">
        <f>'Base Bid'!E21</f>
        <v>5</v>
      </c>
      <c r="O13" s="73">
        <f>BLDG1_COMMONAREA_QTY</f>
        <v>5</v>
      </c>
    </row>
    <row r="14" spans="1:17" ht="18.75">
      <c r="A14" s="162" t="str">
        <f>'Base Bid'!A34</f>
        <v>(C) Laundry Room/ Closet Fan Material Cost per Unit</v>
      </c>
      <c r="B14" s="162"/>
      <c r="C14" s="162"/>
      <c r="D14" s="162"/>
      <c r="E14" s="162"/>
      <c r="F14" s="162"/>
      <c r="G14" s="162"/>
      <c r="H14" s="162"/>
      <c r="I14" s="69">
        <f>C_Materials</f>
        <v>0</v>
      </c>
      <c r="J14" s="69"/>
      <c r="K14" s="70">
        <f>$I$14*K13</f>
        <v>0</v>
      </c>
      <c r="L14" s="70">
        <f t="shared" ref="L14:O14" si="2">$I$14*L13</f>
        <v>0</v>
      </c>
      <c r="M14" s="70">
        <f t="shared" si="2"/>
        <v>0</v>
      </c>
      <c r="N14" s="70">
        <f t="shared" si="2"/>
        <v>0</v>
      </c>
      <c r="O14" s="70">
        <f t="shared" si="2"/>
        <v>0</v>
      </c>
      <c r="P14" s="166">
        <f>I14+I15+J15</f>
        <v>0</v>
      </c>
    </row>
    <row r="15" spans="1:17" ht="18.75">
      <c r="A15" s="161" t="s">
        <v>34</v>
      </c>
      <c r="B15" s="161"/>
      <c r="C15" s="161"/>
      <c r="D15" s="161"/>
      <c r="E15" s="161"/>
      <c r="F15" s="161"/>
      <c r="G15" s="161"/>
      <c r="H15" s="62"/>
      <c r="I15" s="65">
        <f>C_PBLOP</f>
        <v>0</v>
      </c>
      <c r="J15" s="83">
        <f>I15*AREATAX</f>
        <v>0</v>
      </c>
      <c r="K15" s="71">
        <f>K13*($I$15+$J$15)</f>
        <v>0</v>
      </c>
      <c r="L15" s="71">
        <f>L13*($I$15+$J$15)</f>
        <v>0</v>
      </c>
      <c r="M15" s="71">
        <f>M13*($I$15+$J$15)</f>
        <v>0</v>
      </c>
      <c r="N15" s="71">
        <f>N13*($I$15+$J$15)</f>
        <v>0</v>
      </c>
      <c r="O15" s="71">
        <f>O13*($I$15+$J$15)</f>
        <v>0</v>
      </c>
      <c r="P15" s="166"/>
    </row>
    <row r="16" spans="1:17" ht="18.75">
      <c r="A16" s="79"/>
      <c r="B16" s="80"/>
      <c r="C16" s="80"/>
      <c r="D16" s="80"/>
      <c r="E16" s="80"/>
      <c r="F16" s="80"/>
      <c r="G16" s="80"/>
      <c r="H16" s="81"/>
      <c r="I16" s="82" t="s">
        <v>64</v>
      </c>
      <c r="J16" s="82"/>
      <c r="K16" s="72">
        <f>SUM(K14:K15)</f>
        <v>0</v>
      </c>
      <c r="L16" s="72">
        <f t="shared" ref="L16:O16" si="3">SUM(L14:L15)</f>
        <v>0</v>
      </c>
      <c r="M16" s="72">
        <f t="shared" si="3"/>
        <v>0</v>
      </c>
      <c r="N16" s="72">
        <f t="shared" si="3"/>
        <v>0</v>
      </c>
      <c r="O16" s="72">
        <f t="shared" si="3"/>
        <v>0</v>
      </c>
      <c r="P16" s="166"/>
    </row>
    <row r="17" spans="1:16" ht="18.75">
      <c r="A17" s="74"/>
      <c r="B17" s="75"/>
      <c r="C17" s="75"/>
      <c r="D17" s="75"/>
      <c r="E17" s="75"/>
      <c r="F17" s="75"/>
      <c r="G17" s="75"/>
      <c r="H17" s="76"/>
      <c r="I17" s="77"/>
      <c r="J17" s="77"/>
      <c r="K17" s="73">
        <f>'Base Bid'!F18</f>
        <v>5</v>
      </c>
      <c r="L17" s="73">
        <f>'Base Bid'!F19</f>
        <v>5</v>
      </c>
      <c r="M17" s="73">
        <f>'Base Bid'!F19</f>
        <v>5</v>
      </c>
      <c r="N17" s="73">
        <f>'Base Bid'!F21</f>
        <v>5</v>
      </c>
      <c r="O17" s="73">
        <f>'Base Bid'!F22</f>
        <v>5</v>
      </c>
    </row>
    <row r="18" spans="1:16" ht="18.75">
      <c r="A18" s="162" t="str">
        <f>'Base Bid'!A37</f>
        <v>(D) Laundry Room/ Closet Humidistat Switch Material Cost per Unit</v>
      </c>
      <c r="B18" s="162"/>
      <c r="C18" s="162"/>
      <c r="D18" s="162"/>
      <c r="E18" s="162"/>
      <c r="F18" s="162"/>
      <c r="G18" s="162"/>
      <c r="H18" s="162"/>
      <c r="I18" s="69">
        <f>D_Materials</f>
        <v>0</v>
      </c>
      <c r="J18" s="69"/>
      <c r="K18" s="70">
        <f>$I$18*K17</f>
        <v>0</v>
      </c>
      <c r="L18" s="70">
        <f t="shared" ref="L18:O18" si="4">$I$18*L17</f>
        <v>0</v>
      </c>
      <c r="M18" s="70">
        <f t="shared" si="4"/>
        <v>0</v>
      </c>
      <c r="N18" s="70">
        <f t="shared" si="4"/>
        <v>0</v>
      </c>
      <c r="O18" s="70">
        <f t="shared" si="4"/>
        <v>0</v>
      </c>
      <c r="P18" s="166">
        <f>I18+I19+J19</f>
        <v>0</v>
      </c>
    </row>
    <row r="19" spans="1:16" ht="18.75">
      <c r="A19" s="161" t="s">
        <v>34</v>
      </c>
      <c r="B19" s="161"/>
      <c r="C19" s="161"/>
      <c r="D19" s="161"/>
      <c r="E19" s="161"/>
      <c r="F19" s="161"/>
      <c r="G19" s="161"/>
      <c r="H19" s="62"/>
      <c r="I19" s="65">
        <f>D_PBLOP</f>
        <v>0</v>
      </c>
      <c r="J19" s="83">
        <f>I19*AREATAX</f>
        <v>0</v>
      </c>
      <c r="K19" s="71">
        <f>($I$19+$J$19)*K17</f>
        <v>0</v>
      </c>
      <c r="L19" s="71">
        <f>($I$19+$J$19)*L17</f>
        <v>0</v>
      </c>
      <c r="M19" s="71">
        <f>($I$19+$J$19)*M17</f>
        <v>0</v>
      </c>
      <c r="N19" s="71">
        <f>($I$19+$J$19)*N17</f>
        <v>0</v>
      </c>
      <c r="O19" s="71">
        <f>($I$19+$J$19)*O17</f>
        <v>0</v>
      </c>
      <c r="P19" s="166"/>
    </row>
    <row r="20" spans="1:16" ht="19.5" thickBot="1">
      <c r="A20" s="92"/>
      <c r="B20" s="87"/>
      <c r="C20" s="87"/>
      <c r="D20" s="87"/>
      <c r="E20" s="87"/>
      <c r="F20" s="87"/>
      <c r="G20" s="87"/>
      <c r="H20" s="88"/>
      <c r="I20" s="89" t="s">
        <v>64</v>
      </c>
      <c r="J20" s="90"/>
      <c r="K20" s="91">
        <f>SUM(K18:K19)</f>
        <v>0</v>
      </c>
      <c r="L20" s="91">
        <f t="shared" ref="L20:O20" si="5">SUM(L18:L19)</f>
        <v>0</v>
      </c>
      <c r="M20" s="91">
        <f t="shared" si="5"/>
        <v>0</v>
      </c>
      <c r="N20" s="91">
        <f t="shared" si="5"/>
        <v>0</v>
      </c>
      <c r="O20" s="91">
        <f t="shared" si="5"/>
        <v>0</v>
      </c>
      <c r="P20" s="166"/>
    </row>
    <row r="21" spans="1:16" ht="30.75" thickTop="1">
      <c r="J21" s="86" t="s">
        <v>65</v>
      </c>
      <c r="K21" s="68">
        <f>K8+K12+K16+K20+K22</f>
        <v>0</v>
      </c>
      <c r="L21" s="68">
        <f>L8+L12+L16+L20+L22</f>
        <v>0</v>
      </c>
      <c r="M21" s="68">
        <f>M8+M12+M16+M20+M22</f>
        <v>0</v>
      </c>
      <c r="N21" s="68">
        <f>N8+N12+N16+N20+N22</f>
        <v>0</v>
      </c>
      <c r="O21" s="68">
        <f>O8+O12+O16+O20+O22</f>
        <v>0</v>
      </c>
    </row>
    <row r="22" spans="1:16" ht="18.75" customHeight="1">
      <c r="A22" s="67" t="s">
        <v>66</v>
      </c>
      <c r="B22" s="67"/>
      <c r="C22" s="67"/>
      <c r="D22" s="67"/>
      <c r="E22" s="67"/>
      <c r="F22" s="67"/>
      <c r="G22" s="164">
        <f>'Base Bid'!I84</f>
        <v>0</v>
      </c>
      <c r="H22" s="164"/>
      <c r="K22" s="84"/>
      <c r="L22" s="84"/>
      <c r="M22" s="84"/>
      <c r="N22" s="84"/>
      <c r="O22" s="84"/>
    </row>
    <row r="23" spans="1:16" ht="15" customHeight="1">
      <c r="F23" s="163" t="s">
        <v>67</v>
      </c>
      <c r="G23" s="163"/>
      <c r="H23" s="66">
        <f>G22*AREATAX</f>
        <v>0</v>
      </c>
      <c r="J23" s="159" t="s">
        <v>68</v>
      </c>
      <c r="K23" s="159"/>
      <c r="L23" s="160">
        <f>K21+L21+M21+N21+O21+G22+H23</f>
        <v>0</v>
      </c>
      <c r="M23" s="160"/>
    </row>
    <row r="24" spans="1:16">
      <c r="J24" s="159"/>
      <c r="K24" s="159"/>
      <c r="L24" s="160"/>
      <c r="M24" s="160"/>
    </row>
    <row r="25" spans="1:16">
      <c r="J25" t="s">
        <v>69</v>
      </c>
      <c r="M25" s="7">
        <f>'Base Bid'!I88</f>
        <v>0</v>
      </c>
      <c r="O25" s="68"/>
    </row>
    <row r="26" spans="1:16">
      <c r="I26" s="66"/>
      <c r="J26" s="63" t="s">
        <v>70</v>
      </c>
      <c r="K26" s="63"/>
      <c r="L26" s="63"/>
      <c r="M26" s="93">
        <f>L23-M25</f>
        <v>0</v>
      </c>
    </row>
    <row r="27" spans="1:16">
      <c r="I27" s="66"/>
    </row>
  </sheetData>
  <sheetProtection algorithmName="SHA-512" hashValue="uJ0gIRLhvX6uZwRyXyM0Lj6wAqt0V63FJoQcz9bbwvhSPRVTn+T1Khxn07TXRyaShYAOBDIyuy3HQcgsmdp0Yg==" saltValue="frrPYDRHpBxwJTPlfmFp2Q==" spinCount="100000" sheet="1" objects="1" scenarios="1"/>
  <mergeCells count="18">
    <mergeCell ref="A1:P2"/>
    <mergeCell ref="P6:P8"/>
    <mergeCell ref="P10:P12"/>
    <mergeCell ref="P14:P16"/>
    <mergeCell ref="P18:P20"/>
    <mergeCell ref="A3:B3"/>
    <mergeCell ref="A6:H6"/>
    <mergeCell ref="A7:G7"/>
    <mergeCell ref="A10:H10"/>
    <mergeCell ref="J23:K24"/>
    <mergeCell ref="L23:M24"/>
    <mergeCell ref="A11:G11"/>
    <mergeCell ref="A14:H14"/>
    <mergeCell ref="A15:G15"/>
    <mergeCell ref="F23:G23"/>
    <mergeCell ref="G22:H22"/>
    <mergeCell ref="A18:H18"/>
    <mergeCell ref="A19:G19"/>
  </mergeCells>
  <dataValidations count="2">
    <dataValidation allowBlank="1" showInputMessage="1" showErrorMessage="1" prompt="Permits, Bonds, Labor, Overhead &amp; Profit. These items are all taxed." sqref="A7:G7" xr:uid="{BCFB67C6-2587-4E70-B556-E177A0BC6CCD}"/>
    <dataValidation allowBlank="1" showInputMessage="1" showErrorMessage="1" promptTitle="Tax on all non-tangible items" prompt="Per WA DOR Special Notice August 4, 2009. This includes items such as permits that may not be taxed upon purchase by the contractor from the permitting authority, these will be taxed upon weatheriztion invoicing to KCHA." sqref="G22:H22" xr:uid="{D8B93EF6-E61D-4FBF-83FE-530DB36788C4}"/>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P31"/>
  <sheetViews>
    <sheetView view="pageLayout" zoomScale="80" zoomScaleNormal="100" zoomScalePageLayoutView="80" workbookViewId="0">
      <selection activeCell="A11" sqref="A11:C11"/>
    </sheetView>
  </sheetViews>
  <sheetFormatPr defaultColWidth="9" defaultRowHeight="15.75"/>
  <cols>
    <col min="1" max="2" width="11.875" style="2" customWidth="1"/>
    <col min="3" max="3" width="32.75" style="2" customWidth="1"/>
    <col min="4" max="4" width="7.125" style="2" customWidth="1"/>
    <col min="5" max="5" width="9" style="2"/>
    <col min="6" max="6" width="10.625" style="2" customWidth="1"/>
    <col min="7" max="7" width="9" style="2"/>
    <col min="8" max="8" width="8" style="2" customWidth="1"/>
    <col min="9" max="9" width="9" style="2" hidden="1" customWidth="1"/>
    <col min="10" max="10" width="5" style="2" customWidth="1"/>
    <col min="11" max="16384" width="9" style="2"/>
  </cols>
  <sheetData>
    <row r="1" spans="1:16" ht="32.25" customHeight="1">
      <c r="A1" s="102" t="s">
        <v>15</v>
      </c>
      <c r="B1" s="102"/>
      <c r="C1" s="102"/>
      <c r="D1" s="102"/>
      <c r="E1" s="102"/>
      <c r="F1" s="102"/>
      <c r="G1" s="102"/>
      <c r="H1" s="102"/>
      <c r="I1" s="102"/>
      <c r="J1" s="102"/>
      <c r="K1" s="102"/>
      <c r="L1" s="102"/>
      <c r="M1" s="102"/>
      <c r="N1" s="102"/>
      <c r="O1" s="102"/>
      <c r="P1" s="102"/>
    </row>
    <row r="2" spans="1:16" ht="24">
      <c r="A2" s="174" t="str">
        <f>'Base Bid'!A3:J3</f>
        <v>Renton Sage</v>
      </c>
      <c r="B2" s="174"/>
      <c r="C2" s="174"/>
      <c r="D2" s="174"/>
      <c r="E2" s="174"/>
      <c r="F2" s="174"/>
      <c r="G2" s="174"/>
      <c r="H2" s="174"/>
      <c r="I2" s="174"/>
      <c r="J2" s="174"/>
      <c r="K2" s="174"/>
      <c r="L2" s="174"/>
      <c r="M2" s="174"/>
      <c r="N2" s="174"/>
      <c r="O2" s="174"/>
      <c r="P2" s="174"/>
    </row>
    <row r="3" spans="1:16" ht="24">
      <c r="A3" s="174" t="str">
        <f>'Base Bid'!A4:J4</f>
        <v>4455 NE 12th Street, Renton, WA 98059</v>
      </c>
      <c r="B3" s="174"/>
      <c r="C3" s="174"/>
      <c r="D3" s="174"/>
      <c r="E3" s="174"/>
      <c r="F3" s="174"/>
      <c r="G3" s="174"/>
      <c r="H3" s="174"/>
      <c r="I3" s="174"/>
      <c r="J3" s="174"/>
      <c r="K3" s="174"/>
      <c r="L3" s="174"/>
      <c r="M3" s="174"/>
      <c r="N3" s="174"/>
      <c r="O3" s="174"/>
      <c r="P3" s="174"/>
    </row>
    <row r="4" spans="1:16" ht="24">
      <c r="A4" s="18"/>
      <c r="B4" s="18"/>
      <c r="C4" s="18"/>
      <c r="D4" s="18"/>
      <c r="E4" s="18"/>
      <c r="F4" s="18"/>
      <c r="G4" s="18"/>
      <c r="H4" s="18"/>
      <c r="I4" s="18"/>
      <c r="J4" s="18"/>
      <c r="K4" s="18"/>
      <c r="L4" s="18"/>
    </row>
    <row r="5" spans="1:16" ht="24">
      <c r="A5" s="175" t="s">
        <v>71</v>
      </c>
      <c r="B5" s="175"/>
      <c r="C5" s="175"/>
      <c r="D5" s="175"/>
      <c r="E5" s="18"/>
      <c r="F5" s="18"/>
      <c r="G5" s="18"/>
      <c r="H5" s="18"/>
      <c r="I5" s="18"/>
      <c r="J5" s="18"/>
      <c r="K5" s="18"/>
      <c r="L5" s="18"/>
    </row>
    <row r="6" spans="1:16" ht="24">
      <c r="A6" s="20"/>
      <c r="B6" s="20"/>
      <c r="C6" s="20"/>
      <c r="D6" s="20"/>
      <c r="E6" s="18"/>
      <c r="F6" s="18"/>
      <c r="G6" s="18"/>
      <c r="I6" s="30"/>
      <c r="J6" s="30"/>
      <c r="K6" s="30"/>
      <c r="L6" s="30"/>
      <c r="M6" s="30" t="s">
        <v>72</v>
      </c>
    </row>
    <row r="7" spans="1:16" ht="24">
      <c r="A7" s="21" t="s">
        <v>73</v>
      </c>
      <c r="B7" s="22"/>
      <c r="C7" s="22"/>
      <c r="D7" s="22"/>
      <c r="E7" s="22"/>
      <c r="F7" s="23"/>
      <c r="G7" s="23"/>
      <c r="H7" s="23"/>
      <c r="I7" s="23"/>
      <c r="J7" s="23"/>
      <c r="K7" s="23"/>
      <c r="L7" s="23"/>
    </row>
    <row r="8" spans="1:16"/>
    <row r="9" spans="1:16" ht="18" customHeight="1">
      <c r="A9" s="171" t="s">
        <v>74</v>
      </c>
      <c r="B9" s="171"/>
      <c r="C9" s="171"/>
      <c r="D9" s="170"/>
      <c r="E9" s="170"/>
      <c r="F9" s="170"/>
      <c r="G9" s="170"/>
      <c r="H9" s="170"/>
      <c r="I9" s="170"/>
      <c r="J9" s="170"/>
      <c r="K9" s="170"/>
      <c r="L9" s="170"/>
      <c r="M9" s="170"/>
      <c r="N9" s="170"/>
      <c r="O9" s="170"/>
      <c r="P9" s="170"/>
    </row>
    <row r="10" spans="1:16" ht="18.75">
      <c r="B10" s="9"/>
      <c r="C10" s="9"/>
      <c r="D10" s="172" t="s">
        <v>75</v>
      </c>
      <c r="E10" s="172"/>
      <c r="F10" s="172"/>
      <c r="G10" s="172"/>
      <c r="H10" s="172"/>
      <c r="I10" s="172"/>
      <c r="J10" s="172"/>
      <c r="K10" s="172"/>
      <c r="L10" s="172"/>
      <c r="M10" s="41" t="s">
        <v>76</v>
      </c>
      <c r="N10" s="42" t="b">
        <v>0</v>
      </c>
      <c r="O10" s="41" t="s">
        <v>77</v>
      </c>
      <c r="P10" s="42" t="b">
        <v>0</v>
      </c>
    </row>
    <row r="11" spans="1:16" ht="18" customHeight="1">
      <c r="A11" s="171" t="s">
        <v>78</v>
      </c>
      <c r="B11" s="171"/>
      <c r="C11" s="171"/>
      <c r="D11" s="170"/>
      <c r="E11" s="170"/>
      <c r="F11" s="170"/>
      <c r="G11" s="170"/>
      <c r="H11" s="170"/>
      <c r="I11" s="170"/>
      <c r="J11" s="170"/>
      <c r="K11" s="170"/>
      <c r="L11" s="170"/>
      <c r="M11" s="170"/>
      <c r="N11" s="170"/>
      <c r="O11" s="170"/>
      <c r="P11" s="170"/>
    </row>
    <row r="12" spans="1:16" ht="18.75">
      <c r="B12" s="9"/>
      <c r="C12" s="9"/>
      <c r="D12" s="172" t="s">
        <v>75</v>
      </c>
      <c r="E12" s="172"/>
      <c r="F12" s="172"/>
      <c r="G12" s="172"/>
      <c r="H12" s="172"/>
      <c r="I12" s="172"/>
      <c r="J12" s="172"/>
      <c r="K12" s="172"/>
      <c r="L12" s="172"/>
      <c r="M12" s="41" t="s">
        <v>76</v>
      </c>
      <c r="N12" s="42" t="b">
        <v>0</v>
      </c>
      <c r="O12" s="41" t="s">
        <v>77</v>
      </c>
      <c r="P12" s="42" t="b">
        <v>0</v>
      </c>
    </row>
    <row r="13" spans="1:16" ht="18" customHeight="1">
      <c r="A13" s="171" t="s">
        <v>79</v>
      </c>
      <c r="B13" s="171"/>
      <c r="C13" s="171"/>
      <c r="D13" s="173"/>
      <c r="E13" s="173"/>
      <c r="F13" s="173"/>
      <c r="G13" s="173"/>
      <c r="H13" s="173"/>
      <c r="I13" s="173"/>
      <c r="J13" s="173"/>
      <c r="K13" s="173"/>
      <c r="L13" s="173"/>
      <c r="M13" s="173"/>
      <c r="N13" s="173"/>
      <c r="O13" s="173"/>
      <c r="P13" s="173"/>
    </row>
    <row r="14" spans="1:16" ht="18.75">
      <c r="B14" s="9"/>
      <c r="C14" s="9"/>
      <c r="D14" s="172" t="s">
        <v>75</v>
      </c>
      <c r="E14" s="172"/>
      <c r="F14" s="172"/>
      <c r="G14" s="172"/>
      <c r="H14" s="172"/>
      <c r="I14" s="172"/>
      <c r="J14" s="172"/>
      <c r="K14" s="172"/>
      <c r="L14" s="172"/>
      <c r="M14" s="41" t="s">
        <v>76</v>
      </c>
      <c r="N14" s="42" t="b">
        <v>0</v>
      </c>
      <c r="O14" s="41" t="s">
        <v>77</v>
      </c>
      <c r="P14" s="42" t="b">
        <v>0</v>
      </c>
    </row>
    <row r="15" spans="1:16" ht="18" customHeight="1">
      <c r="A15" s="171" t="s">
        <v>80</v>
      </c>
      <c r="B15" s="171"/>
      <c r="C15" s="171"/>
      <c r="D15" s="170"/>
      <c r="E15" s="170"/>
      <c r="F15" s="170"/>
      <c r="G15" s="170"/>
      <c r="H15" s="170"/>
      <c r="I15" s="170"/>
      <c r="J15" s="170"/>
      <c r="K15" s="170"/>
      <c r="L15" s="170"/>
      <c r="M15" s="170"/>
      <c r="N15" s="170"/>
      <c r="O15" s="170"/>
      <c r="P15" s="170"/>
    </row>
    <row r="16" spans="1:16" ht="18.75">
      <c r="B16" s="9"/>
      <c r="C16" s="9"/>
      <c r="D16" s="172" t="s">
        <v>75</v>
      </c>
      <c r="E16" s="172"/>
      <c r="F16" s="172"/>
      <c r="G16" s="172"/>
      <c r="H16" s="172"/>
      <c r="I16" s="172"/>
      <c r="J16" s="172"/>
      <c r="K16" s="172"/>
      <c r="L16" s="172"/>
      <c r="M16" s="41" t="s">
        <v>76</v>
      </c>
      <c r="N16" s="42" t="b">
        <v>0</v>
      </c>
      <c r="O16" s="41" t="s">
        <v>77</v>
      </c>
      <c r="P16" s="42" t="b">
        <v>0</v>
      </c>
    </row>
    <row r="17" spans="1:15">
      <c r="A17" s="40"/>
      <c r="B17" s="40"/>
      <c r="C17" s="40"/>
      <c r="D17" s="41"/>
      <c r="E17" s="41"/>
      <c r="F17" s="41"/>
      <c r="G17" s="41"/>
      <c r="H17" s="41"/>
      <c r="I17" s="41"/>
      <c r="J17" s="41"/>
      <c r="K17" s="41"/>
      <c r="L17" s="41"/>
      <c r="M17" s="41"/>
      <c r="O17" s="41"/>
    </row>
    <row r="18" spans="1:15" ht="19.5" thickBot="1">
      <c r="A18" s="178" t="s">
        <v>81</v>
      </c>
      <c r="B18" s="178"/>
      <c r="C18" s="179"/>
      <c r="D18" s="179"/>
      <c r="E18" s="179"/>
      <c r="F18" s="179"/>
      <c r="G18" s="179"/>
      <c r="H18" s="179"/>
      <c r="I18" s="179"/>
      <c r="J18" s="179"/>
      <c r="K18" s="179"/>
      <c r="L18" s="179"/>
    </row>
    <row r="19" spans="1:15">
      <c r="A19" s="183" t="s">
        <v>82</v>
      </c>
      <c r="B19" s="183"/>
      <c r="C19" s="183"/>
      <c r="D19" s="183"/>
      <c r="E19" s="183"/>
      <c r="F19" s="183"/>
      <c r="G19" s="183"/>
      <c r="H19" s="183"/>
      <c r="I19" s="183"/>
      <c r="J19" s="183"/>
      <c r="K19" s="183"/>
      <c r="L19" s="183"/>
    </row>
    <row r="20" spans="1:15">
      <c r="A20" s="183"/>
      <c r="B20" s="183"/>
      <c r="C20" s="183"/>
      <c r="D20" s="183"/>
      <c r="E20" s="183"/>
      <c r="F20" s="183"/>
      <c r="G20" s="183"/>
      <c r="H20" s="183"/>
      <c r="I20" s="183"/>
      <c r="J20" s="183"/>
      <c r="K20" s="183"/>
      <c r="L20" s="183"/>
    </row>
    <row r="21" spans="1:15" ht="15.75" customHeight="1">
      <c r="A21" s="24"/>
      <c r="B21" s="24"/>
      <c r="C21" s="24"/>
      <c r="D21" s="24"/>
      <c r="E21" s="24"/>
      <c r="F21" s="24"/>
      <c r="G21" s="24"/>
      <c r="H21" s="24"/>
      <c r="I21" s="24"/>
    </row>
    <row r="22" spans="1:15">
      <c r="A22" s="182" t="s">
        <v>83</v>
      </c>
      <c r="B22" s="182"/>
      <c r="C22" s="182"/>
      <c r="D22" s="182"/>
      <c r="E22" s="182"/>
      <c r="F22" s="182"/>
      <c r="G22" s="182"/>
      <c r="H22" s="182"/>
      <c r="I22" s="182"/>
      <c r="J22" s="182"/>
      <c r="K22" s="26"/>
      <c r="L22" s="26"/>
    </row>
    <row r="23" spans="1:15">
      <c r="A23" s="182"/>
      <c r="B23" s="182"/>
      <c r="C23" s="182"/>
      <c r="D23" s="182"/>
      <c r="E23" s="182"/>
      <c r="F23" s="182"/>
      <c r="G23" s="182"/>
      <c r="H23" s="182"/>
      <c r="I23" s="182"/>
      <c r="J23" s="182"/>
      <c r="K23" s="26"/>
      <c r="L23" s="26"/>
    </row>
    <row r="24" spans="1:15">
      <c r="A24" s="26"/>
      <c r="B24" s="26"/>
      <c r="C24" s="26"/>
      <c r="D24" s="26"/>
      <c r="E24" s="26"/>
      <c r="F24" s="26"/>
      <c r="G24" s="26"/>
      <c r="H24" s="26"/>
      <c r="I24" s="26"/>
      <c r="J24" s="26"/>
      <c r="K24" s="26"/>
      <c r="L24" s="26"/>
    </row>
    <row r="25" spans="1:15" ht="19.5" thickBot="1">
      <c r="A25" s="27" t="s">
        <v>84</v>
      </c>
      <c r="B25" s="24"/>
      <c r="C25" s="37"/>
      <c r="D25" s="184"/>
      <c r="E25" s="184"/>
      <c r="F25" s="185"/>
      <c r="G25" s="185"/>
      <c r="H25" s="24"/>
      <c r="I25" s="24"/>
    </row>
    <row r="26" spans="1:15">
      <c r="A26" s="24"/>
      <c r="C26" s="24" t="s">
        <v>85</v>
      </c>
      <c r="D26" s="24" t="s">
        <v>86</v>
      </c>
      <c r="F26" s="24" t="s">
        <v>87</v>
      </c>
      <c r="G26" s="24"/>
      <c r="H26" s="24"/>
      <c r="I26" s="24"/>
    </row>
    <row r="27" spans="1:15" ht="21.75" customHeight="1">
      <c r="A27" s="24"/>
      <c r="B27" s="24"/>
      <c r="C27" s="24"/>
      <c r="D27" s="24"/>
      <c r="E27" s="24"/>
      <c r="F27" s="24"/>
      <c r="G27" s="24"/>
      <c r="H27" s="24"/>
      <c r="I27" s="24"/>
    </row>
    <row r="28" spans="1:15" ht="18" thickBot="1">
      <c r="A28" s="180"/>
      <c r="B28" s="180"/>
      <c r="C28" s="180"/>
      <c r="D28" s="180"/>
      <c r="E28" s="24"/>
      <c r="F28" s="177"/>
      <c r="G28" s="177"/>
      <c r="H28" s="177"/>
      <c r="I28" s="177"/>
      <c r="J28" s="177"/>
      <c r="K28" s="177"/>
      <c r="L28" s="177"/>
    </row>
    <row r="29" spans="1:15" ht="18.75">
      <c r="A29" s="27" t="s">
        <v>88</v>
      </c>
      <c r="B29" s="24"/>
      <c r="C29" s="24"/>
      <c r="D29" s="24"/>
      <c r="E29" s="24"/>
      <c r="F29" s="181" t="s">
        <v>89</v>
      </c>
      <c r="G29" s="181"/>
      <c r="H29" s="181"/>
      <c r="I29" s="181"/>
      <c r="J29" s="181"/>
      <c r="K29" s="181"/>
    </row>
    <row r="30" spans="1:15" ht="24" customHeight="1">
      <c r="A30" s="24"/>
      <c r="B30" s="24"/>
      <c r="C30" s="24"/>
      <c r="D30" s="24"/>
      <c r="E30" s="24"/>
      <c r="F30" s="24"/>
      <c r="G30" s="24"/>
      <c r="H30" s="24"/>
      <c r="I30" s="24"/>
    </row>
    <row r="31" spans="1:15" ht="19.5" thickBot="1">
      <c r="A31" s="27" t="s">
        <v>90</v>
      </c>
      <c r="B31" s="24"/>
      <c r="C31" s="176"/>
      <c r="D31" s="176"/>
      <c r="E31" s="176"/>
      <c r="F31" s="176"/>
      <c r="G31" s="176"/>
      <c r="H31" s="176"/>
      <c r="I31" s="25"/>
    </row>
  </sheetData>
  <sheetProtection algorithmName="SHA-512" hashValue="9xa33S59HSdvvF2Ql619s4MBKFlj+7OzjbtPPjvDhCJ7a8MY5N4YpR4GFp2S0nPdC7vfvueDIjd2Gqq1UjmVDg==" saltValue="aLmGPz+wDVP9TX1QZ7Y3tw==" spinCount="100000" sheet="1" objects="1" scenarios="1"/>
  <mergeCells count="26">
    <mergeCell ref="C31:H31"/>
    <mergeCell ref="F28:L28"/>
    <mergeCell ref="A18:B18"/>
    <mergeCell ref="C18:L18"/>
    <mergeCell ref="A28:D28"/>
    <mergeCell ref="F29:K29"/>
    <mergeCell ref="A22:J23"/>
    <mergeCell ref="A19:L20"/>
    <mergeCell ref="D25:E25"/>
    <mergeCell ref="F25:G25"/>
    <mergeCell ref="A1:P1"/>
    <mergeCell ref="A2:P2"/>
    <mergeCell ref="A3:P3"/>
    <mergeCell ref="D9:P9"/>
    <mergeCell ref="A5:D5"/>
    <mergeCell ref="D10:L10"/>
    <mergeCell ref="A9:C9"/>
    <mergeCell ref="A11:C11"/>
    <mergeCell ref="D11:P11"/>
    <mergeCell ref="D12:L12"/>
    <mergeCell ref="D15:P15"/>
    <mergeCell ref="A15:C15"/>
    <mergeCell ref="A13:C13"/>
    <mergeCell ref="D16:L16"/>
    <mergeCell ref="D13:P13"/>
    <mergeCell ref="D14:L14"/>
  </mergeCells>
  <dataValidations count="1">
    <dataValidation allowBlank="1" showInputMessage="1" showErrorMessage="1" prompt="If Yes is selected, an equipment cut sheet must be provided with RFP submittal and all alternates must be reviewed and approved. If you provide an alternate you do run the risk of your bid being rejected as non-responsive. " sqref="N10 N12 N14 N16" xr:uid="{1CB168E0-33C4-4DD9-BA87-D0A20E27982E}"/>
  </dataValidations>
  <pageMargins left="0.25" right="0.25" top="0.75" bottom="0.75" header="0.3" footer="0.3"/>
  <pageSetup scale="82" orientation="landscape" horizontalDpi="204" verticalDpi="192" r:id="rId1"/>
  <headerFooter>
    <oddHeader>&amp;C&amp;"-,Bold"&amp;16EQUIPMENT AND SIGNATURE</oddHeader>
    <oddFooter>&amp;LEXHIBIT C, Form of Proposal&amp;CEquipment and Signature 
&amp;RPage &amp;P of &amp;N</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fitToPage="1"/>
  </sheetPr>
  <dimension ref="A1:I31"/>
  <sheetViews>
    <sheetView view="pageLayout" zoomScale="80" zoomScaleNormal="100" zoomScalePageLayoutView="80" workbookViewId="0">
      <selection activeCell="K13" sqref="K13"/>
    </sheetView>
  </sheetViews>
  <sheetFormatPr defaultColWidth="9" defaultRowHeight="15.75"/>
  <cols>
    <col min="1" max="1" width="10.625" style="2" customWidth="1"/>
    <col min="2" max="2" width="11.875" style="2" customWidth="1"/>
    <col min="3" max="3" width="14.125" style="2" customWidth="1"/>
    <col min="4" max="4" width="9" style="2"/>
    <col min="5" max="5" width="10.625" style="2" customWidth="1"/>
    <col min="6" max="6" width="5" style="2" customWidth="1"/>
    <col min="7" max="8" width="9" style="2"/>
    <col min="9" max="9" width="10.625" style="2" customWidth="1"/>
    <col min="10" max="16384" width="9" style="2"/>
  </cols>
  <sheetData>
    <row r="1" spans="1:9" ht="32.25" customHeight="1">
      <c r="A1" s="102" t="s">
        <v>15</v>
      </c>
      <c r="B1" s="102"/>
      <c r="C1" s="102"/>
      <c r="D1" s="102"/>
      <c r="E1" s="102"/>
      <c r="F1" s="102"/>
      <c r="G1" s="102"/>
      <c r="H1" s="102"/>
      <c r="I1" s="102"/>
    </row>
    <row r="2" spans="1:9" ht="24">
      <c r="A2" s="174" t="str">
        <f>'Base Bid'!A3</f>
        <v>Renton Sage</v>
      </c>
      <c r="B2" s="174"/>
      <c r="C2" s="174"/>
      <c r="D2" s="174"/>
      <c r="E2" s="174"/>
      <c r="F2" s="174"/>
      <c r="G2" s="174"/>
      <c r="H2" s="174"/>
      <c r="I2" s="174"/>
    </row>
    <row r="3" spans="1:9" ht="24">
      <c r="A3" s="174" t="str">
        <f>'Base Bid'!A4</f>
        <v>4455 NE 12th Street, Renton, WA 98059</v>
      </c>
      <c r="B3" s="174"/>
      <c r="C3" s="174"/>
      <c r="D3" s="174"/>
      <c r="E3" s="174"/>
      <c r="F3" s="174"/>
      <c r="G3" s="174"/>
      <c r="H3" s="174"/>
      <c r="I3" s="174"/>
    </row>
    <row r="4" spans="1:9" ht="15.75" customHeight="1">
      <c r="A4" s="33"/>
      <c r="B4" s="197" t="s">
        <v>91</v>
      </c>
      <c r="C4" s="197"/>
      <c r="D4" s="197"/>
      <c r="E4" s="197"/>
      <c r="F4" s="197"/>
      <c r="G4" s="197"/>
      <c r="H4" s="197"/>
    </row>
    <row r="5" spans="1:9" ht="15.75" customHeight="1">
      <c r="A5" s="33"/>
      <c r="B5" s="197"/>
      <c r="C5" s="197"/>
      <c r="D5" s="197"/>
      <c r="E5" s="197"/>
      <c r="F5" s="197"/>
      <c r="G5" s="197"/>
      <c r="H5" s="197"/>
    </row>
    <row r="6" spans="1:9" ht="15.75" customHeight="1">
      <c r="A6" s="33"/>
      <c r="B6" s="197"/>
      <c r="C6" s="197"/>
      <c r="D6" s="197"/>
      <c r="E6" s="197"/>
      <c r="F6" s="197"/>
      <c r="G6" s="197"/>
      <c r="H6" s="197"/>
    </row>
    <row r="7" spans="1:9" ht="15.75" customHeight="1">
      <c r="A7" s="33"/>
      <c r="B7" s="197"/>
      <c r="C7" s="197"/>
      <c r="D7" s="197"/>
      <c r="E7" s="197"/>
      <c r="F7" s="197"/>
      <c r="G7" s="197"/>
      <c r="H7" s="197"/>
    </row>
    <row r="8" spans="1:9" ht="15.75" customHeight="1">
      <c r="A8" s="33"/>
      <c r="B8" s="197"/>
      <c r="C8" s="197"/>
      <c r="D8" s="197"/>
      <c r="E8" s="197"/>
      <c r="F8" s="197"/>
      <c r="G8" s="197"/>
      <c r="H8" s="197"/>
    </row>
    <row r="9" spans="1:9" ht="15.75" customHeight="1">
      <c r="A9" s="33"/>
      <c r="B9" s="197"/>
      <c r="C9" s="197"/>
      <c r="D9" s="197"/>
      <c r="E9" s="197"/>
      <c r="F9" s="197"/>
      <c r="G9" s="197"/>
      <c r="H9" s="197"/>
    </row>
    <row r="10" spans="1:9" ht="15.75" customHeight="1">
      <c r="A10" s="33"/>
      <c r="B10" s="33"/>
      <c r="C10" s="33"/>
      <c r="D10" s="33"/>
      <c r="E10" s="33"/>
      <c r="F10" s="33"/>
      <c r="G10" s="33"/>
    </row>
    <row r="11" spans="1:9">
      <c r="A11"/>
      <c r="B11" s="1"/>
      <c r="C11" s="1"/>
      <c r="D11" s="1"/>
      <c r="E11" s="1"/>
      <c r="F11" s="1"/>
    </row>
    <row r="12" spans="1:9" ht="21">
      <c r="A12" s="101" t="s">
        <v>92</v>
      </c>
      <c r="B12" s="101"/>
      <c r="C12" s="101"/>
      <c r="D12" s="101"/>
      <c r="E12" s="13"/>
      <c r="F12" s="13"/>
      <c r="G12" s="199">
        <v>46264</v>
      </c>
      <c r="H12" s="199"/>
      <c r="I12" s="199"/>
    </row>
    <row r="13" spans="1:9" ht="18.75">
      <c r="B13" s="9"/>
      <c r="C13" s="31"/>
      <c r="D13" s="31"/>
      <c r="E13" s="31"/>
      <c r="F13" s="32"/>
      <c r="G13" s="17"/>
    </row>
    <row r="14" spans="1:9" ht="21">
      <c r="A14" s="101" t="s">
        <v>93</v>
      </c>
      <c r="B14" s="101"/>
      <c r="C14" s="101"/>
      <c r="D14" s="101"/>
      <c r="F14" s="30"/>
      <c r="G14" s="30"/>
    </row>
    <row r="15" spans="1:9">
      <c r="A15" s="4"/>
      <c r="B15"/>
      <c r="C15"/>
      <c r="D15"/>
    </row>
    <row r="16" spans="1:9" ht="23.25" customHeight="1">
      <c r="A16" s="8" t="s">
        <v>94</v>
      </c>
      <c r="B16" s="8"/>
      <c r="C16" s="13"/>
      <c r="D16" s="13"/>
      <c r="E16" s="13"/>
      <c r="F16" s="13"/>
      <c r="G16" s="198"/>
      <c r="H16" s="198"/>
      <c r="I16" s="198"/>
    </row>
    <row r="17" spans="1:9" ht="23.25" customHeight="1">
      <c r="A17" s="186" t="s">
        <v>95</v>
      </c>
      <c r="B17" s="186"/>
      <c r="C17" s="13"/>
      <c r="D17" s="13"/>
      <c r="E17" s="13"/>
      <c r="F17" s="13"/>
      <c r="G17" s="196"/>
      <c r="H17" s="196"/>
      <c r="I17" s="196"/>
    </row>
    <row r="18" spans="1:9" ht="23.25" customHeight="1">
      <c r="A18" s="186" t="s">
        <v>96</v>
      </c>
      <c r="B18" s="186"/>
      <c r="C18" s="186"/>
      <c r="D18" s="13"/>
      <c r="E18" s="13"/>
      <c r="F18" s="13"/>
      <c r="G18" s="196"/>
      <c r="H18" s="196"/>
      <c r="I18" s="196"/>
    </row>
    <row r="19" spans="1:9" ht="23.25" customHeight="1">
      <c r="A19" s="186" t="s">
        <v>97</v>
      </c>
      <c r="B19" s="186"/>
      <c r="C19" s="186"/>
      <c r="D19" s="13"/>
      <c r="E19" s="13"/>
      <c r="F19" s="13"/>
      <c r="G19" s="196"/>
      <c r="H19" s="196"/>
      <c r="I19" s="196"/>
    </row>
    <row r="20" spans="1:9" ht="23.25" customHeight="1">
      <c r="A20" s="186" t="s">
        <v>98</v>
      </c>
      <c r="B20" s="186"/>
      <c r="C20" s="186"/>
      <c r="D20" s="13"/>
      <c r="E20" s="13"/>
      <c r="F20" s="13"/>
      <c r="G20" s="196"/>
      <c r="H20" s="196"/>
      <c r="I20" s="196"/>
    </row>
    <row r="21" spans="1:9" ht="23.25" customHeight="1">
      <c r="A21" s="186" t="s">
        <v>99</v>
      </c>
      <c r="B21" s="186"/>
      <c r="C21" s="13"/>
      <c r="D21" s="13"/>
      <c r="E21" s="13"/>
      <c r="F21" s="13"/>
      <c r="G21" s="196"/>
      <c r="H21" s="196"/>
      <c r="I21" s="196"/>
    </row>
    <row r="22" spans="1:9" ht="23.25" customHeight="1">
      <c r="A22" s="186" t="s">
        <v>100</v>
      </c>
      <c r="B22" s="186"/>
      <c r="C22" s="13"/>
      <c r="D22" s="13"/>
      <c r="E22" s="13"/>
      <c r="F22" s="13"/>
      <c r="G22" s="196"/>
      <c r="H22" s="196"/>
      <c r="I22" s="196"/>
    </row>
    <row r="23" spans="1:9">
      <c r="A23" s="3"/>
      <c r="B23" s="3"/>
      <c r="C23" s="3"/>
      <c r="D23" s="3"/>
      <c r="G23" s="7"/>
    </row>
    <row r="24" spans="1:9" ht="16.5" thickBot="1">
      <c r="A24" s="34" t="s">
        <v>101</v>
      </c>
      <c r="B24" s="34"/>
      <c r="C24" s="34"/>
      <c r="D24" s="3"/>
      <c r="G24" s="7"/>
    </row>
    <row r="25" spans="1:9" ht="15.75" customHeight="1">
      <c r="A25" s="35"/>
      <c r="B25" s="187" t="s">
        <v>102</v>
      </c>
      <c r="C25" s="188"/>
      <c r="D25" s="188"/>
      <c r="E25" s="188"/>
      <c r="F25" s="188"/>
      <c r="G25" s="188"/>
      <c r="H25" s="189"/>
    </row>
    <row r="26" spans="1:9">
      <c r="A26" s="35"/>
      <c r="B26" s="190"/>
      <c r="C26" s="191"/>
      <c r="D26" s="191"/>
      <c r="E26" s="191"/>
      <c r="F26" s="191"/>
      <c r="G26" s="191"/>
      <c r="H26" s="192"/>
    </row>
    <row r="27" spans="1:9">
      <c r="A27" s="35"/>
      <c r="B27" s="190"/>
      <c r="C27" s="191"/>
      <c r="D27" s="191"/>
      <c r="E27" s="191"/>
      <c r="F27" s="191"/>
      <c r="G27" s="191"/>
      <c r="H27" s="192"/>
    </row>
    <row r="28" spans="1:9">
      <c r="A28" s="35"/>
      <c r="B28" s="190"/>
      <c r="C28" s="191"/>
      <c r="D28" s="191"/>
      <c r="E28" s="191"/>
      <c r="F28" s="191"/>
      <c r="G28" s="191"/>
      <c r="H28" s="192"/>
    </row>
    <row r="29" spans="1:9">
      <c r="A29" s="35"/>
      <c r="B29" s="190"/>
      <c r="C29" s="191"/>
      <c r="D29" s="191"/>
      <c r="E29" s="191"/>
      <c r="F29" s="191"/>
      <c r="G29" s="191"/>
      <c r="H29" s="192"/>
    </row>
    <row r="30" spans="1:9">
      <c r="A30" s="35"/>
      <c r="B30" s="190"/>
      <c r="C30" s="191"/>
      <c r="D30" s="191"/>
      <c r="E30" s="191"/>
      <c r="F30" s="191"/>
      <c r="G30" s="191"/>
      <c r="H30" s="192"/>
    </row>
    <row r="31" spans="1:9" ht="16.5" thickBot="1">
      <c r="A31" s="35"/>
      <c r="B31" s="193"/>
      <c r="C31" s="194"/>
      <c r="D31" s="194"/>
      <c r="E31" s="194"/>
      <c r="F31" s="194"/>
      <c r="G31" s="194"/>
      <c r="H31" s="195"/>
    </row>
  </sheetData>
  <sheetProtection algorithmName="SHA-512" hashValue="SohrK+j0Ceu69fcSACe/D6q2NOddbVpqcLJW6RcJzkF31zdTqujnc1DslSEXeBrWQCvqaT5YDKlrqM1MSJuTYQ==" saltValue="d2uen52/PF72u+PPPwUH3w==" spinCount="100000" sheet="1" objects="1" scenarios="1"/>
  <mergeCells count="21">
    <mergeCell ref="G20:I20"/>
    <mergeCell ref="G19:I19"/>
    <mergeCell ref="G18:I18"/>
    <mergeCell ref="A20:C20"/>
    <mergeCell ref="A21:B21"/>
    <mergeCell ref="A22:B22"/>
    <mergeCell ref="B25:H31"/>
    <mergeCell ref="G22:I22"/>
    <mergeCell ref="G21:I21"/>
    <mergeCell ref="A1:I1"/>
    <mergeCell ref="A2:I2"/>
    <mergeCell ref="A3:I3"/>
    <mergeCell ref="B4:H9"/>
    <mergeCell ref="A12:D12"/>
    <mergeCell ref="A14:D14"/>
    <mergeCell ref="A19:C19"/>
    <mergeCell ref="G17:I17"/>
    <mergeCell ref="G16:I16"/>
    <mergeCell ref="G12:I12"/>
    <mergeCell ref="A17:B17"/>
    <mergeCell ref="A18:C18"/>
  </mergeCells>
  <dataValidations count="5">
    <dataValidation allowBlank="1" showInputMessage="1" showErrorMessage="1" promptTitle="Substantial Completion" prompt="Before requesting an inspection, the contractor must provide the project coordinator with photographic documentation that represents a sample of teh completed work to be inspected. This ensures that inspections are conducted on fully completed work. " sqref="G20:I20" xr:uid="{9486DA2E-1C97-4A75-AAE0-C8ECF4E9EED4}"/>
    <dataValidation allowBlank="1" showInputMessage="1" showErrorMessage="1" promptTitle="Inventory Delivery Date " prompt="If materials require manufacturing, shipping, etc., and are not available locally, provide the time when antipcated delivery will take place. " sqref="G16:I16" xr:uid="{3A7FA466-2C0B-4AAD-9E6A-A08141CFC1B4}"/>
    <dataValidation type="list" allowBlank="1" showInputMessage="1" showErrorMessage="1" promptTitle="Inventory Verified" prompt="As the bidding Firm, have you verified the delivery date with your suppliers?" sqref="G17:I17" xr:uid="{58E37F04-9742-4C67-87B1-883F6E896897}">
      <formula1>"Yes, No"</formula1>
    </dataValidation>
    <dataValidation allowBlank="1" showInputMessage="1" showErrorMessage="1" promptTitle="Projected Start Date" prompt="The date in which you have installation crews onsite, property management coordination has taken place with anticipated entry dates for units that has allowed 48 hour posting to tenants per WA RCW." sqref="G18:I18" xr:uid="{0F212A82-6CB3-46D7-AD98-6C6FE5A76EB0}"/>
    <dataValidation allowBlank="1" showInputMessage="1" showErrorMessage="1" promptTitle="Completion Date" prompt="The date in which all correct invoices have been submitted for payment, all work has been completed and crews will be offsite. NOC will be generated once this has taken place and all invoices are paid. " sqref="G22:I22" xr:uid="{A0DEAD1C-F59B-4E27-BF9D-A9DA8397AB82}"/>
  </dataValidations>
  <pageMargins left="0.7" right="0.7" top="0.75" bottom="0.75" header="0.3" footer="0.3"/>
  <pageSetup scale="83" fitToHeight="0" orientation="portrait" horizontalDpi="204" verticalDpi="192" r:id="rId1"/>
  <headerFooter>
    <oddHeader xml:space="preserve">&amp;C&amp;"-,Bold"&amp;16INSTALLATION SCHEDULE&amp;"-,Regular"&amp;12
</oddHeader>
    <oddFooter>&amp;L&amp;12EXHIBIT C&amp;CInstallation Schedule &amp;RPage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08ECD-ECC1-48AD-86DF-95E7DBD037AE}">
  <sheetPr>
    <pageSetUpPr fitToPage="1"/>
  </sheetPr>
  <dimension ref="A1:J31"/>
  <sheetViews>
    <sheetView view="pageLayout" zoomScale="80" zoomScaleNormal="100" zoomScalePageLayoutView="80" workbookViewId="0">
      <selection activeCell="Q1" sqref="Q1"/>
    </sheetView>
  </sheetViews>
  <sheetFormatPr defaultColWidth="9" defaultRowHeight="15.75"/>
  <cols>
    <col min="1" max="1" width="9.125" style="2" customWidth="1"/>
    <col min="2" max="2" width="18.625" style="2" customWidth="1"/>
    <col min="3" max="3" width="26.75" style="2" customWidth="1"/>
    <col min="4" max="4" width="4.375" style="2" customWidth="1"/>
    <col min="5" max="5" width="16.75" style="2" customWidth="1"/>
    <col min="6" max="6" width="10.625" style="2" customWidth="1"/>
    <col min="7" max="7" width="0.125" style="2" customWidth="1"/>
    <col min="8" max="8" width="9" style="2"/>
    <col min="9" max="9" width="16" style="2" customWidth="1"/>
    <col min="10" max="10" width="13.625" style="2" customWidth="1"/>
    <col min="11" max="16384" width="9" style="2"/>
  </cols>
  <sheetData>
    <row r="1" spans="1:10" ht="32.25" customHeight="1">
      <c r="A1" s="102" t="s">
        <v>15</v>
      </c>
      <c r="B1" s="102"/>
      <c r="C1" s="102"/>
      <c r="D1" s="102"/>
      <c r="E1" s="102"/>
      <c r="F1" s="102"/>
      <c r="G1" s="102"/>
      <c r="H1" s="102"/>
      <c r="I1" s="102"/>
      <c r="J1" s="102"/>
    </row>
    <row r="2" spans="1:10" ht="24">
      <c r="A2" s="174" t="str">
        <f>'Base Bid'!A3</f>
        <v>Renton Sage</v>
      </c>
      <c r="B2" s="174"/>
      <c r="C2" s="174"/>
      <c r="D2" s="174"/>
      <c r="E2" s="174"/>
      <c r="F2" s="174"/>
      <c r="G2" s="174"/>
      <c r="H2" s="174"/>
      <c r="I2" s="174"/>
      <c r="J2" s="174"/>
    </row>
    <row r="3" spans="1:10" ht="24">
      <c r="A3" s="174" t="str">
        <f>'Base Bid'!A4</f>
        <v>4455 NE 12th Street, Renton, WA 98059</v>
      </c>
      <c r="B3" s="174"/>
      <c r="C3" s="174"/>
      <c r="D3" s="174"/>
      <c r="E3" s="174"/>
      <c r="F3" s="174"/>
      <c r="G3" s="174"/>
      <c r="H3" s="174"/>
      <c r="I3" s="174"/>
      <c r="J3" s="174"/>
    </row>
    <row r="4" spans="1:10" ht="15.75" customHeight="1">
      <c r="A4" s="33"/>
      <c r="B4" s="197" t="s">
        <v>103</v>
      </c>
      <c r="C4" s="197"/>
      <c r="D4" s="197"/>
      <c r="E4" s="197"/>
      <c r="F4" s="197"/>
      <c r="G4" s="197"/>
      <c r="H4" s="197"/>
      <c r="I4" s="197"/>
    </row>
    <row r="5" spans="1:10" ht="15.75" customHeight="1">
      <c r="A5" s="33"/>
      <c r="B5" s="197"/>
      <c r="C5" s="197"/>
      <c r="D5" s="197"/>
      <c r="E5" s="197"/>
      <c r="F5" s="197"/>
      <c r="G5" s="197"/>
      <c r="H5" s="197"/>
      <c r="I5" s="197"/>
    </row>
    <row r="6" spans="1:10" ht="15.75" customHeight="1">
      <c r="A6" s="33"/>
      <c r="B6" s="197"/>
      <c r="C6" s="197"/>
      <c r="D6" s="197"/>
      <c r="E6" s="197"/>
      <c r="F6" s="197"/>
      <c r="G6" s="197"/>
      <c r="H6" s="197"/>
      <c r="I6" s="197"/>
    </row>
    <row r="7" spans="1:10" ht="15.75" customHeight="1">
      <c r="A7" s="33"/>
      <c r="B7" s="197"/>
      <c r="C7" s="197"/>
      <c r="D7" s="197"/>
      <c r="E7" s="197"/>
      <c r="F7" s="197"/>
      <c r="G7" s="197"/>
      <c r="H7" s="197"/>
      <c r="I7" s="197"/>
    </row>
    <row r="8" spans="1:10" ht="15.75" customHeight="1">
      <c r="A8" s="33"/>
      <c r="B8" s="197"/>
      <c r="C8" s="197"/>
      <c r="D8" s="197"/>
      <c r="E8" s="197"/>
      <c r="F8" s="197"/>
      <c r="G8" s="197"/>
      <c r="H8" s="197"/>
      <c r="I8" s="197"/>
    </row>
    <row r="9" spans="1:10" ht="15.75" customHeight="1">
      <c r="A9" s="33"/>
      <c r="B9" s="197"/>
      <c r="C9" s="197"/>
      <c r="D9" s="197"/>
      <c r="E9" s="197"/>
      <c r="F9" s="197"/>
      <c r="G9" s="197"/>
      <c r="H9" s="197"/>
      <c r="I9" s="197"/>
    </row>
    <row r="10" spans="1:10" ht="15.75" customHeight="1">
      <c r="A10" s="33"/>
      <c r="B10" s="33"/>
      <c r="C10" s="33"/>
      <c r="D10" s="33"/>
      <c r="E10" s="33"/>
      <c r="F10" s="33"/>
      <c r="G10" s="33"/>
      <c r="H10" s="33"/>
    </row>
    <row r="11" spans="1:10">
      <c r="A11"/>
      <c r="B11" s="1"/>
      <c r="C11" s="1"/>
      <c r="D11" s="1"/>
      <c r="E11" s="1"/>
      <c r="F11" s="1"/>
      <c r="G11" s="1"/>
    </row>
    <row r="12" spans="1:10" ht="21">
      <c r="A12" s="43" t="s">
        <v>104</v>
      </c>
      <c r="B12" s="43"/>
      <c r="C12" s="43"/>
      <c r="D12" s="43"/>
      <c r="E12" s="43"/>
      <c r="F12" s="40"/>
      <c r="G12" s="40"/>
      <c r="H12" s="44"/>
      <c r="I12" s="44"/>
      <c r="J12" s="44"/>
    </row>
    <row r="13" spans="1:10" ht="18.75">
      <c r="B13" s="9"/>
      <c r="C13" s="31"/>
      <c r="D13" s="31"/>
      <c r="E13" s="31"/>
      <c r="F13" s="31"/>
      <c r="G13" s="32"/>
      <c r="H13" s="17"/>
    </row>
    <row r="14" spans="1:10" ht="18.75">
      <c r="A14" s="8" t="s">
        <v>105</v>
      </c>
      <c r="B14" s="9"/>
      <c r="C14" s="31"/>
      <c r="D14" s="31"/>
      <c r="E14" s="31" t="s">
        <v>106</v>
      </c>
      <c r="G14" s="32"/>
      <c r="H14" s="17"/>
      <c r="I14" s="31" t="s">
        <v>107</v>
      </c>
    </row>
    <row r="15" spans="1:10">
      <c r="A15" s="200"/>
      <c r="B15" s="200"/>
      <c r="C15" s="200"/>
      <c r="D15" s="45"/>
      <c r="E15" s="200"/>
      <c r="F15" s="200"/>
      <c r="G15" s="200"/>
      <c r="H15" s="46"/>
      <c r="I15" s="200"/>
      <c r="J15" s="200"/>
    </row>
    <row r="16" spans="1:10" ht="18.75">
      <c r="A16" s="200"/>
      <c r="B16" s="200"/>
      <c r="C16" s="200"/>
      <c r="D16" s="31"/>
      <c r="E16" s="200"/>
      <c r="F16" s="200"/>
      <c r="G16" s="200"/>
      <c r="H16" s="46"/>
      <c r="I16" s="200"/>
      <c r="J16" s="200"/>
    </row>
    <row r="17" spans="1:10" ht="18.75">
      <c r="A17" s="200"/>
      <c r="B17" s="200"/>
      <c r="C17" s="200"/>
      <c r="D17" s="31"/>
      <c r="E17" s="200"/>
      <c r="F17" s="200"/>
      <c r="G17" s="200"/>
      <c r="H17" s="46"/>
      <c r="I17" s="200"/>
      <c r="J17" s="200"/>
    </row>
    <row r="18" spans="1:10" ht="18.75">
      <c r="A18" s="200"/>
      <c r="B18" s="200"/>
      <c r="C18" s="200"/>
      <c r="D18" s="31"/>
      <c r="E18" s="200"/>
      <c r="F18" s="200"/>
      <c r="G18" s="200"/>
      <c r="H18" s="46"/>
      <c r="I18" s="200"/>
      <c r="J18" s="200"/>
    </row>
    <row r="19" spans="1:10">
      <c r="A19" s="200"/>
      <c r="B19" s="200"/>
      <c r="C19" s="200"/>
      <c r="D19" s="3"/>
      <c r="E19" s="200"/>
      <c r="F19" s="200"/>
      <c r="G19" s="200"/>
      <c r="H19" s="7"/>
      <c r="I19" s="200"/>
      <c r="J19" s="200"/>
    </row>
    <row r="20" spans="1:10">
      <c r="A20" s="200"/>
      <c r="B20" s="200"/>
      <c r="C20" s="200"/>
      <c r="E20" s="200"/>
      <c r="F20" s="200"/>
      <c r="G20" s="200"/>
      <c r="I20" s="200"/>
      <c r="J20" s="200"/>
    </row>
    <row r="21" spans="1:10">
      <c r="A21" s="200"/>
      <c r="B21" s="200"/>
      <c r="C21" s="200"/>
      <c r="E21" s="200"/>
      <c r="F21" s="200"/>
      <c r="G21" s="200"/>
      <c r="I21" s="200"/>
      <c r="J21" s="200"/>
    </row>
    <row r="22" spans="1:10">
      <c r="A22" s="200"/>
      <c r="B22" s="200"/>
      <c r="C22" s="200"/>
      <c r="E22" s="200"/>
      <c r="F22" s="200"/>
      <c r="G22" s="200"/>
      <c r="I22" s="200"/>
      <c r="J22" s="200"/>
    </row>
    <row r="23" spans="1:10">
      <c r="A23" s="49"/>
      <c r="B23" s="49"/>
      <c r="C23" s="49"/>
      <c r="E23" s="49"/>
      <c r="F23" s="49"/>
      <c r="G23" s="49"/>
      <c r="I23" s="49"/>
      <c r="J23" s="49"/>
    </row>
    <row r="24" spans="1:10">
      <c r="A24" s="49"/>
      <c r="B24" s="49"/>
      <c r="C24" s="49"/>
      <c r="E24" s="49"/>
      <c r="F24" s="49"/>
      <c r="G24" s="49"/>
      <c r="I24" s="49"/>
      <c r="J24" s="49"/>
    </row>
    <row r="25" spans="1:10">
      <c r="A25" s="49"/>
      <c r="B25" s="49"/>
      <c r="C25" s="49"/>
      <c r="E25" s="49"/>
      <c r="F25" s="49"/>
      <c r="G25" s="49"/>
      <c r="I25" s="49"/>
      <c r="J25" s="49"/>
    </row>
    <row r="26" spans="1:10">
      <c r="A26" s="49"/>
      <c r="B26" s="49"/>
      <c r="C26" s="49"/>
      <c r="E26" s="49"/>
      <c r="F26" s="49"/>
      <c r="G26" s="49"/>
      <c r="I26" s="49"/>
      <c r="J26" s="49"/>
    </row>
    <row r="27" spans="1:10">
      <c r="A27" s="49"/>
      <c r="B27" s="49"/>
      <c r="C27" s="49"/>
      <c r="E27" s="49"/>
      <c r="F27" s="49"/>
      <c r="G27" s="49"/>
      <c r="I27" s="49"/>
      <c r="J27" s="49"/>
    </row>
    <row r="28" spans="1:10">
      <c r="A28" s="49"/>
      <c r="B28" s="49"/>
      <c r="C28" s="49"/>
      <c r="E28" s="49"/>
      <c r="F28" s="49"/>
      <c r="G28" s="49"/>
      <c r="I28" s="49"/>
      <c r="J28" s="49"/>
    </row>
    <row r="29" spans="1:10">
      <c r="A29" s="49"/>
      <c r="B29" s="49"/>
      <c r="C29" s="49"/>
      <c r="E29" s="49"/>
      <c r="F29" s="49"/>
      <c r="G29" s="49"/>
      <c r="I29" s="49"/>
      <c r="J29" s="49"/>
    </row>
    <row r="30" spans="1:10">
      <c r="A30" s="49"/>
      <c r="B30" s="49"/>
      <c r="C30" s="49"/>
      <c r="E30" s="49"/>
      <c r="F30" s="49"/>
      <c r="G30" s="49"/>
      <c r="I30" s="49"/>
      <c r="J30" s="49"/>
    </row>
    <row r="31" spans="1:10">
      <c r="A31" s="200"/>
      <c r="B31" s="200"/>
      <c r="C31" s="200"/>
      <c r="E31" s="200"/>
      <c r="F31" s="200"/>
      <c r="G31" s="200"/>
      <c r="I31" s="200"/>
      <c r="J31" s="200"/>
    </row>
  </sheetData>
  <sheetProtection algorithmName="SHA-512" hashValue="CYcE2FZPem2F2L4VyHN+POZYJYgTGrMAhKvsxUEIyYU43+e5fh6sN6D6PgwvhimadN+7RlZgudkDoN4wwvQnZQ==" saltValue="Fp/tDgP/kvGpC4O6SqBCXg==" spinCount="100000" sheet="1" objects="1" scenarios="1"/>
  <mergeCells count="31">
    <mergeCell ref="I21:J21"/>
    <mergeCell ref="I22:J22"/>
    <mergeCell ref="I31:J31"/>
    <mergeCell ref="A31:C31"/>
    <mergeCell ref="E21:G21"/>
    <mergeCell ref="E22:G22"/>
    <mergeCell ref="E31:G31"/>
    <mergeCell ref="A21:C21"/>
    <mergeCell ref="A22:C22"/>
    <mergeCell ref="A16:C16"/>
    <mergeCell ref="I16:J16"/>
    <mergeCell ref="E16:G16"/>
    <mergeCell ref="E17:G17"/>
    <mergeCell ref="E18:G18"/>
    <mergeCell ref="A19:C19"/>
    <mergeCell ref="A20:C20"/>
    <mergeCell ref="A17:C17"/>
    <mergeCell ref="A18:C18"/>
    <mergeCell ref="I17:J17"/>
    <mergeCell ref="I18:J18"/>
    <mergeCell ref="I19:J19"/>
    <mergeCell ref="E19:G19"/>
    <mergeCell ref="E20:G20"/>
    <mergeCell ref="I20:J20"/>
    <mergeCell ref="A1:J1"/>
    <mergeCell ref="A2:J2"/>
    <mergeCell ref="A3:J3"/>
    <mergeCell ref="B4:I9"/>
    <mergeCell ref="A15:C15"/>
    <mergeCell ref="E15:G15"/>
    <mergeCell ref="I15:J15"/>
  </mergeCells>
  <dataValidations count="1">
    <dataValidation type="list" allowBlank="1" showInputMessage="1" showErrorMessage="1" sqref="I15:J31" xr:uid="{7188CFC9-53F6-41E0-B792-BF9655544900}">
      <formula1>"Yes, No"</formula1>
    </dataValidation>
  </dataValidations>
  <pageMargins left="0.7" right="0.7" top="0.75" bottom="0.75" header="0.3" footer="0.3"/>
  <pageSetup scale="94" orientation="landscape" horizontalDpi="204" verticalDpi="192" r:id="rId1"/>
  <headerFooter>
    <oddHeader xml:space="preserve">&amp;C&amp;"-,Bold"&amp;16EQUIPMENT SERVICE INFORMATION&amp;"-,Regular"&amp;12
</oddHeader>
    <oddFooter>&amp;L&amp;12EXHIBIT C&amp;CInstallation Schedule &amp;RPage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622e655-017b-4e16-8498-77caadadda0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53CED82E8935447A42D9704E728E05A" ma:contentTypeVersion="10" ma:contentTypeDescription="Create a new document." ma:contentTypeScope="" ma:versionID="ea98268c125b73dc0e7577ee4852528f">
  <xsd:schema xmlns:xsd="http://www.w3.org/2001/XMLSchema" xmlns:xs="http://www.w3.org/2001/XMLSchema" xmlns:p="http://schemas.microsoft.com/office/2006/metadata/properties" xmlns:ns2="4622e655-017b-4e16-8498-77caadadda01" targetNamespace="http://schemas.microsoft.com/office/2006/metadata/properties" ma:root="true" ma:fieldsID="04c73726012f9ac1953b144185c3d4eb" ns2:_="">
    <xsd:import namespace="4622e655-017b-4e16-8498-77caadadda0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2:MediaServiceDateTaken" minOccurs="0"/>
                <xsd:element ref="ns2:MediaServiceLocatio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22e655-017b-4e16-8498-77caadadda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b6b66ea0-ab6c-4b79-9b9b-0cddd8ae23c9"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Location" ma:index="14" nillable="true" ma:displayName="Location" ma:indexed="true"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EE52D93-FEC8-4D16-83A2-8C3B5E19A5B2}"/>
</file>

<file path=customXml/itemProps2.xml><?xml version="1.0" encoding="utf-8"?>
<ds:datastoreItem xmlns:ds="http://schemas.openxmlformats.org/officeDocument/2006/customXml" ds:itemID="{159E4991-7DE9-44FF-8A2A-A9B9FC064215}"/>
</file>

<file path=customXml/itemProps3.xml><?xml version="1.0" encoding="utf-8"?>
<ds:datastoreItem xmlns:ds="http://schemas.openxmlformats.org/officeDocument/2006/customXml" ds:itemID="{B78BB280-CB95-4665-85DD-A91C5AE49A5C}"/>
</file>

<file path=docMetadata/LabelInfo.xml><?xml version="1.0" encoding="utf-8"?>
<clbl:labelList xmlns:clbl="http://schemas.microsoft.com/office/2020/mipLabelMetadata">
  <clbl:label id="{53892a22-9ad8-4c7e-bdb0-6fc54945e147}" enabled="1" method="Privileged" siteId="{c34dabd0-b767-49ed-841f-db692a1a6bfd}" contentBits="0"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King County Housing Authority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Jesse Bennett</dc:creator>
  <cp:keywords/>
  <dc:description/>
  <cp:lastModifiedBy/>
  <cp:revision/>
  <dcterms:created xsi:type="dcterms:W3CDTF">2023-04-05T19:29:30Z</dcterms:created>
  <dcterms:modified xsi:type="dcterms:W3CDTF">2026-06-09T14:59:41Z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0x010100C53CED82E8935447A42D9704E728E05A</vt:lpwstr>
  </property>
  <property fmtid="{D5CDD505-2E9C-101B-9397-08002B2CF9AE}" pid="3" name="MediaServiceImageTags">
    <vt:lpwstr/>
  </property>
  <property fmtid="{D5CDD505-2E9C-101B-9397-08002B2CF9AE}" pid="4" name="xd_ProgID">
    <vt:lpwstr/>
  </property>
  <property fmtid="{D5CDD505-2E9C-101B-9397-08002B2CF9AE}" pid="5" name="NoHeat">
    <vt:bool>true</vt:bool>
  </property>
  <property fmtid="{D5CDD505-2E9C-101B-9397-08002B2CF9AE}" pid="6" name="ComplianceAssetId">
    <vt:lpwstr/>
  </property>
  <property fmtid="{D5CDD505-2E9C-101B-9397-08002B2CF9AE}" pid="7" name="TemplateUrl">
    <vt:lpwstr/>
  </property>
  <property fmtid="{D5CDD505-2E9C-101B-9397-08002B2CF9AE}" pid="8" name="ProjectDeferred">
    <vt:bool>true</vt:bool>
  </property>
  <property fmtid="{D5CDD505-2E9C-101B-9397-08002B2CF9AE}" pid="9" name="_ExtendedDescription">
    <vt:lpwstr/>
  </property>
  <property fmtid="{D5CDD505-2E9C-101B-9397-08002B2CF9AE}" pid="10" name="TriggerFlowInfo">
    <vt:lpwstr/>
  </property>
  <property fmtid="{D5CDD505-2E9C-101B-9397-08002B2CF9AE}" pid="11" name="xd_Signature">
    <vt:bool>false</vt:bool>
  </property>
  <property fmtid="{D5CDD505-2E9C-101B-9397-08002B2CF9AE}" pid="12" name="SS Version">
    <vt:lpwstr>25.1</vt:lpwstr>
  </property>
  <property fmtid="{D5CDD505-2E9C-101B-9397-08002B2CF9AE}" pid="13" name="Order">
    <vt:r8>6143400</vt:r8>
  </property>
</Properties>
</file>